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46" i="1" s="1"/>
  <c r="E74" i="1" s="1"/>
  <c r="F19" i="1"/>
  <c r="F46" i="1" s="1"/>
  <c r="F74" i="1" s="1"/>
  <c r="E32" i="1"/>
  <c r="F32" i="1"/>
  <c r="E41" i="1"/>
  <c r="F41" i="1"/>
  <c r="E45" i="1"/>
  <c r="F45" i="1"/>
  <c r="E53" i="1"/>
  <c r="F53" i="1"/>
  <c r="E72" i="1"/>
  <c r="F72" i="1"/>
  <c r="F73" i="1" s="1"/>
  <c r="E73" i="1"/>
  <c r="E81" i="1"/>
  <c r="F81" i="1"/>
</calcChain>
</file>

<file path=xl/sharedStrings.xml><?xml version="1.0" encoding="utf-8"?>
<sst xmlns="http://schemas.openxmlformats.org/spreadsheetml/2006/main" count="309" uniqueCount="192">
  <si>
    <t>JUDETUL  VASLUI</t>
  </si>
  <si>
    <t>COMUNA COROIESTI</t>
  </si>
  <si>
    <t>NR................/...........2016</t>
  </si>
  <si>
    <t>Biroul contabilitate</t>
  </si>
  <si>
    <t xml:space="preserve"> </t>
  </si>
  <si>
    <t>Bilant</t>
  </si>
  <si>
    <t>Trimestrul: 3,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</si>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</sst>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689</v>
      </c>
      <c r="F11" s="10">
        <v>69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554337</v>
      </c>
      <c r="F12" s="10">
        <v>467346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11674030</v>
      </c>
      <c r="F13" s="10">
        <v>12326932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200</v>
      </c>
      <c r="F15" s="10">
        <v>200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200</v>
      </c>
      <c r="F16" s="10">
        <v>200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12229256</v>
      </c>
      <c r="F19" s="10">
        <f>F11+F12+F13+F14+F15+F17</f>
        <v>12794547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335002</v>
      </c>
      <c r="F21" s="10">
        <v>333757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217397</v>
      </c>
      <c r="F23" s="10">
        <v>212191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812156</v>
      </c>
      <c r="F27" s="10">
        <v>987170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812156</v>
      </c>
      <c r="F28" s="10">
        <v>987170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29397</v>
      </c>
      <c r="F29" s="10">
        <v>29397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0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1058950</v>
      </c>
      <c r="F32" s="10">
        <f>F23+F27+F29+F31</f>
        <v>1228758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5479</v>
      </c>
      <c r="F35" s="10">
        <v>1169255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0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0</v>
      </c>
      <c r="F38" s="10">
        <v>0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5479</v>
      </c>
      <c r="F41" s="10">
        <f>F35+F36+F38+F39</f>
        <v>1169255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1399431</v>
      </c>
      <c r="F45" s="10">
        <f>F21+F32+F33+F41+F42+F43+F44</f>
        <v>2731770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13628687</v>
      </c>
      <c r="F46" s="10">
        <f>F19+F45</f>
        <v>15526317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49223</v>
      </c>
      <c r="F52" s="10">
        <v>49223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49223</v>
      </c>
      <c r="F53" s="10">
        <f>F49+F51+F52</f>
        <v>49223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407041</v>
      </c>
      <c r="F55" s="10">
        <v>495315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407041</v>
      </c>
      <c r="F57" s="10">
        <v>495315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83787</v>
      </c>
      <c r="F59" s="10">
        <v>134864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67159</v>
      </c>
      <c r="F61" s="10">
        <v>107136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3999</v>
      </c>
      <c r="F63" s="10">
        <v>3999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106530</v>
      </c>
      <c r="F65" s="10">
        <v>96530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106193</v>
      </c>
      <c r="F67" s="10">
        <v>150687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0</v>
      </c>
      <c r="F71" s="10">
        <v>0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707550</v>
      </c>
      <c r="F72" s="10">
        <f>F55+F59+F63+F65+F66+F67+F68+F70+F71</f>
        <v>881395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756773</v>
      </c>
      <c r="F73" s="10">
        <f>F53+F72</f>
        <v>930618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12871914</v>
      </c>
      <c r="F74" s="10">
        <f>F46-F73</f>
        <v>14595699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4167660</v>
      </c>
      <c r="F76" s="10">
        <v>4195975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6727296</v>
      </c>
      <c r="F77" s="10">
        <v>7086110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1976958</v>
      </c>
      <c r="F79" s="10">
        <v>3313614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12871914</v>
      </c>
      <c r="F81" s="10">
        <f>F76+F77-F78+F79-F80</f>
        <v>14595699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/>
      <c r="D83" s="12"/>
      <c r="E83" s="12" t="s">
        <v>190</v>
      </c>
      <c r="F83" s="12"/>
    </row>
    <row r="84" spans="1:6" x14ac:dyDescent="0.25">
      <c r="A84" s="3" t="s">
        <v>189</v>
      </c>
      <c r="B84" s="3"/>
      <c r="C84" s="3"/>
      <c r="D84" s="3"/>
      <c r="E84" s="3" t="s">
        <v>191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2017-11-12T08:40:26Z</dcterms:created>
  <dcterms:modified xsi:type="dcterms:W3CDTF">2017-11-12T08:40:28Z</dcterms:modified>
</cp:coreProperties>
</file>