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Coroiesti\"/>
    </mc:Choice>
  </mc:AlternateContent>
  <xr:revisionPtr revIDLastSave="0" documentId="8_{F405A3CD-565E-40BF-A063-62680462E82D}" xr6:coauthVersionLast="43" xr6:coauthVersionMax="43" xr10:uidLastSave="{00000000-0000-0000-0000-000000000000}"/>
  <bookViews>
    <workbookView xWindow="735" yWindow="735" windowWidth="15375" windowHeight="7875" activeTab="2" xr2:uid="{4EDF0665-26B6-4DC3-8DF4-59E5915F0BC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16" i="2"/>
  <c r="D15" i="2" s="1"/>
  <c r="D14" i="2" s="1"/>
  <c r="E16" i="2"/>
  <c r="E15" i="2" s="1"/>
  <c r="E14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H18" i="2"/>
  <c r="F18" i="2" s="1"/>
  <c r="K18" i="2" s="1"/>
  <c r="I18" i="2"/>
  <c r="J18" i="2"/>
  <c r="F19" i="2"/>
  <c r="K19" i="2"/>
  <c r="F20" i="2"/>
  <c r="K20" i="2" s="1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 s="1"/>
  <c r="F29" i="2"/>
  <c r="K29" i="2"/>
  <c r="F30" i="2"/>
  <c r="K30" i="2" s="1"/>
  <c r="F31" i="2"/>
  <c r="K31" i="2"/>
  <c r="D33" i="2"/>
  <c r="E33" i="2"/>
  <c r="G33" i="2"/>
  <c r="H33" i="2"/>
  <c r="I33" i="2"/>
  <c r="J33" i="2"/>
  <c r="F34" i="2"/>
  <c r="K34" i="2" s="1"/>
  <c r="F35" i="2"/>
  <c r="K35" i="2"/>
  <c r="F36" i="2"/>
  <c r="K36" i="2" s="1"/>
  <c r="E37" i="2"/>
  <c r="D38" i="2"/>
  <c r="D37" i="2" s="1"/>
  <c r="E38" i="2"/>
  <c r="G38" i="2"/>
  <c r="G37" i="2" s="1"/>
  <c r="H38" i="2"/>
  <c r="F38" i="2" s="1"/>
  <c r="I38" i="2"/>
  <c r="I37" i="2" s="1"/>
  <c r="J38" i="2"/>
  <c r="J37" i="2" s="1"/>
  <c r="F39" i="2"/>
  <c r="K39" i="2"/>
  <c r="F40" i="2"/>
  <c r="K40" i="2" s="1"/>
  <c r="F41" i="2"/>
  <c r="K41" i="2"/>
  <c r="D43" i="2"/>
  <c r="D42" i="2" s="1"/>
  <c r="E43" i="2"/>
  <c r="E42" i="2" s="1"/>
  <c r="G43" i="2"/>
  <c r="F43" i="2" s="1"/>
  <c r="H43" i="2"/>
  <c r="H42" i="2" s="1"/>
  <c r="I43" i="2"/>
  <c r="I42" i="2" s="1"/>
  <c r="J43" i="2"/>
  <c r="J42" i="2" s="1"/>
  <c r="K43" i="2"/>
  <c r="F44" i="2"/>
  <c r="K44" i="2" s="1"/>
  <c r="E47" i="2"/>
  <c r="E46" i="2" s="1"/>
  <c r="I47" i="2"/>
  <c r="I46" i="2" s="1"/>
  <c r="I45" i="2" s="1"/>
  <c r="D48" i="2"/>
  <c r="D47" i="2" s="1"/>
  <c r="D46" i="2" s="1"/>
  <c r="E48" i="2"/>
  <c r="G48" i="2"/>
  <c r="G47" i="2" s="1"/>
  <c r="H48" i="2"/>
  <c r="F48" i="2" s="1"/>
  <c r="K48" i="2" s="1"/>
  <c r="I48" i="2"/>
  <c r="J48" i="2"/>
  <c r="J47" i="2" s="1"/>
  <c r="J46" i="2" s="1"/>
  <c r="F49" i="2"/>
  <c r="K49" i="2"/>
  <c r="F50" i="2"/>
  <c r="K50" i="2" s="1"/>
  <c r="D52" i="2"/>
  <c r="D51" i="2" s="1"/>
  <c r="E52" i="2"/>
  <c r="G52" i="2"/>
  <c r="H52" i="2"/>
  <c r="F52" i="2" s="1"/>
  <c r="I52" i="2"/>
  <c r="I51" i="2" s="1"/>
  <c r="J52" i="2"/>
  <c r="F53" i="2"/>
  <c r="K53" i="2"/>
  <c r="D55" i="2"/>
  <c r="D54" i="2" s="1"/>
  <c r="E55" i="2"/>
  <c r="E54" i="2" s="1"/>
  <c r="E51" i="2" s="1"/>
  <c r="G55" i="2"/>
  <c r="F55" i="2" s="1"/>
  <c r="K55" i="2" s="1"/>
  <c r="H55" i="2"/>
  <c r="H54" i="2" s="1"/>
  <c r="I55" i="2"/>
  <c r="I54" i="2" s="1"/>
  <c r="J55" i="2"/>
  <c r="J54" i="2" s="1"/>
  <c r="F56" i="2"/>
  <c r="K56" i="2" s="1"/>
  <c r="F57" i="2"/>
  <c r="K57" i="2"/>
  <c r="D58" i="2"/>
  <c r="E58" i="2"/>
  <c r="G58" i="2"/>
  <c r="F58" i="2" s="1"/>
  <c r="H58" i="2"/>
  <c r="I58" i="2"/>
  <c r="J58" i="2"/>
  <c r="K58" i="2"/>
  <c r="F59" i="2"/>
  <c r="K59" i="2" s="1"/>
  <c r="F60" i="2"/>
  <c r="K60" i="2"/>
  <c r="D61" i="2"/>
  <c r="E61" i="2"/>
  <c r="G61" i="2"/>
  <c r="F61" i="2" s="1"/>
  <c r="K61" i="2" s="1"/>
  <c r="H61" i="2"/>
  <c r="I61" i="2"/>
  <c r="J61" i="2"/>
  <c r="F62" i="2"/>
  <c r="K62" i="2" s="1"/>
  <c r="E64" i="2"/>
  <c r="E63" i="2" s="1"/>
  <c r="D65" i="2"/>
  <c r="D64" i="2" s="1"/>
  <c r="D63" i="2" s="1"/>
  <c r="E65" i="2"/>
  <c r="G65" i="2"/>
  <c r="G64" i="2" s="1"/>
  <c r="H65" i="2"/>
  <c r="F65" i="2" s="1"/>
  <c r="I65" i="2"/>
  <c r="I64" i="2" s="1"/>
  <c r="I63" i="2" s="1"/>
  <c r="J65" i="2"/>
  <c r="J64" i="2" s="1"/>
  <c r="J63" i="2" s="1"/>
  <c r="F66" i="2"/>
  <c r="K66" i="2"/>
  <c r="F67" i="2"/>
  <c r="K67" i="2" s="1"/>
  <c r="D17" i="1"/>
  <c r="D16" i="1" s="1"/>
  <c r="D15" i="1" s="1"/>
  <c r="E17" i="1"/>
  <c r="E16" i="1" s="1"/>
  <c r="E15" i="1" s="1"/>
  <c r="G17" i="1"/>
  <c r="G16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 s="1"/>
  <c r="F27" i="1"/>
  <c r="K27" i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 s="1"/>
  <c r="F32" i="1"/>
  <c r="K32" i="1"/>
  <c r="D34" i="1"/>
  <c r="D33" i="1" s="1"/>
  <c r="E34" i="1"/>
  <c r="G34" i="1"/>
  <c r="H34" i="1"/>
  <c r="I34" i="1"/>
  <c r="I33" i="1" s="1"/>
  <c r="J34" i="1"/>
  <c r="F35" i="1"/>
  <c r="K35" i="1" s="1"/>
  <c r="F36" i="1"/>
  <c r="K36" i="1"/>
  <c r="F37" i="1"/>
  <c r="K37" i="1" s="1"/>
  <c r="D39" i="1"/>
  <c r="D38" i="1" s="1"/>
  <c r="E39" i="1"/>
  <c r="E38" i="1" s="1"/>
  <c r="G39" i="1"/>
  <c r="G38" i="1" s="1"/>
  <c r="H39" i="1"/>
  <c r="F39" i="1" s="1"/>
  <c r="K39" i="1" s="1"/>
  <c r="I39" i="1"/>
  <c r="I38" i="1" s="1"/>
  <c r="J39" i="1"/>
  <c r="J38" i="1" s="1"/>
  <c r="F40" i="1"/>
  <c r="K40" i="1"/>
  <c r="F41" i="1"/>
  <c r="K41" i="1" s="1"/>
  <c r="F42" i="1"/>
  <c r="K42" i="1"/>
  <c r="D44" i="1"/>
  <c r="D43" i="1" s="1"/>
  <c r="E44" i="1"/>
  <c r="E43" i="1" s="1"/>
  <c r="G44" i="1"/>
  <c r="G43" i="1" s="1"/>
  <c r="H44" i="1"/>
  <c r="H43" i="1" s="1"/>
  <c r="I44" i="1"/>
  <c r="I43" i="1" s="1"/>
  <c r="J44" i="1"/>
  <c r="J43" i="1" s="1"/>
  <c r="F45" i="1"/>
  <c r="K45" i="1" s="1"/>
  <c r="D49" i="1"/>
  <c r="D48" i="1" s="1"/>
  <c r="D47" i="1" s="1"/>
  <c r="E49" i="1"/>
  <c r="E48" i="1" s="1"/>
  <c r="E47" i="1" s="1"/>
  <c r="G49" i="1"/>
  <c r="G48" i="1" s="1"/>
  <c r="H49" i="1"/>
  <c r="F49" i="1" s="1"/>
  <c r="K49" i="1" s="1"/>
  <c r="I49" i="1"/>
  <c r="I48" i="1" s="1"/>
  <c r="I47" i="1" s="1"/>
  <c r="J49" i="1"/>
  <c r="J48" i="1" s="1"/>
  <c r="J47" i="1" s="1"/>
  <c r="F50" i="1"/>
  <c r="K50" i="1"/>
  <c r="F51" i="1"/>
  <c r="K51" i="1" s="1"/>
  <c r="D53" i="1"/>
  <c r="E53" i="1"/>
  <c r="G53" i="1"/>
  <c r="H53" i="1"/>
  <c r="F53" i="1" s="1"/>
  <c r="K53" i="1" s="1"/>
  <c r="I53" i="1"/>
  <c r="J53" i="1"/>
  <c r="F54" i="1"/>
  <c r="K54" i="1"/>
  <c r="D56" i="1"/>
  <c r="D55" i="1" s="1"/>
  <c r="E56" i="1"/>
  <c r="E55" i="1" s="1"/>
  <c r="G56" i="1"/>
  <c r="F56" i="1" s="1"/>
  <c r="K56" i="1" s="1"/>
  <c r="H56" i="1"/>
  <c r="H55" i="1" s="1"/>
  <c r="I56" i="1"/>
  <c r="I55" i="1" s="1"/>
  <c r="J56" i="1"/>
  <c r="J55" i="1" s="1"/>
  <c r="F57" i="1"/>
  <c r="K57" i="1" s="1"/>
  <c r="F58" i="1"/>
  <c r="K58" i="1"/>
  <c r="D59" i="1"/>
  <c r="E59" i="1"/>
  <c r="G59" i="1"/>
  <c r="F59" i="1" s="1"/>
  <c r="K59" i="1" s="1"/>
  <c r="H59" i="1"/>
  <c r="I59" i="1"/>
  <c r="J59" i="1"/>
  <c r="F60" i="1"/>
  <c r="K60" i="1" s="1"/>
  <c r="F61" i="1"/>
  <c r="K61" i="1"/>
  <c r="F62" i="1"/>
  <c r="K62" i="1" s="1"/>
  <c r="F63" i="1"/>
  <c r="K63" i="1"/>
  <c r="D65" i="1"/>
  <c r="D64" i="1" s="1"/>
  <c r="E65" i="1"/>
  <c r="E64" i="1" s="1"/>
  <c r="G65" i="1"/>
  <c r="G64" i="1" s="1"/>
  <c r="F64" i="1" s="1"/>
  <c r="K64" i="1" s="1"/>
  <c r="H65" i="1"/>
  <c r="H64" i="1" s="1"/>
  <c r="I65" i="1"/>
  <c r="I64" i="1" s="1"/>
  <c r="J65" i="1"/>
  <c r="J64" i="1" s="1"/>
  <c r="F66" i="1"/>
  <c r="K66" i="1" s="1"/>
  <c r="D69" i="1"/>
  <c r="D68" i="1" s="1"/>
  <c r="D67" i="1" s="1"/>
  <c r="E69" i="1"/>
  <c r="E68" i="1" s="1"/>
  <c r="E67" i="1" s="1"/>
  <c r="G69" i="1"/>
  <c r="G68" i="1" s="1"/>
  <c r="H69" i="1"/>
  <c r="F69" i="1" s="1"/>
  <c r="K69" i="1" s="1"/>
  <c r="I69" i="1"/>
  <c r="I68" i="1" s="1"/>
  <c r="I67" i="1" s="1"/>
  <c r="J69" i="1"/>
  <c r="J68" i="1" s="1"/>
  <c r="J67" i="1" s="1"/>
  <c r="F70" i="1"/>
  <c r="K70" i="1"/>
  <c r="F71" i="1"/>
  <c r="K71" i="1" s="1"/>
  <c r="H11" i="3" l="1"/>
  <c r="J11" i="3"/>
  <c r="E11" i="3"/>
  <c r="I11" i="3"/>
  <c r="D11" i="3"/>
  <c r="G14" i="3"/>
  <c r="G17" i="3"/>
  <c r="F17" i="3" s="1"/>
  <c r="K17" i="3" s="1"/>
  <c r="E45" i="2"/>
  <c r="G63" i="2"/>
  <c r="G54" i="2"/>
  <c r="F54" i="2" s="1"/>
  <c r="K54" i="2" s="1"/>
  <c r="K52" i="2"/>
  <c r="G51" i="2"/>
  <c r="F51" i="2" s="1"/>
  <c r="K51" i="2" s="1"/>
  <c r="J32" i="2"/>
  <c r="E32" i="2"/>
  <c r="E13" i="2" s="1"/>
  <c r="E12" i="2" s="1"/>
  <c r="E11" i="2" s="1"/>
  <c r="J13" i="2"/>
  <c r="G46" i="2"/>
  <c r="F33" i="2"/>
  <c r="K33" i="2" s="1"/>
  <c r="G32" i="2"/>
  <c r="G14" i="2"/>
  <c r="F15" i="2"/>
  <c r="K15" i="2" s="1"/>
  <c r="K65" i="2"/>
  <c r="J51" i="2"/>
  <c r="J45" i="2" s="1"/>
  <c r="D45" i="2"/>
  <c r="G42" i="2"/>
  <c r="F42" i="2" s="1"/>
  <c r="K42" i="2" s="1"/>
  <c r="K38" i="2"/>
  <c r="I32" i="2"/>
  <c r="D32" i="2"/>
  <c r="D13" i="2" s="1"/>
  <c r="D12" i="2" s="1"/>
  <c r="D11" i="2" s="1"/>
  <c r="I13" i="2"/>
  <c r="I12" i="2" s="1"/>
  <c r="I11" i="2" s="1"/>
  <c r="G23" i="2"/>
  <c r="H51" i="2"/>
  <c r="H47" i="2"/>
  <c r="H46" i="2" s="1"/>
  <c r="H45" i="2" s="1"/>
  <c r="H37" i="2"/>
  <c r="F37" i="2" s="1"/>
  <c r="K37" i="2" s="1"/>
  <c r="F16" i="2"/>
  <c r="K16" i="2" s="1"/>
  <c r="H64" i="2"/>
  <c r="H63" i="2" s="1"/>
  <c r="G67" i="1"/>
  <c r="F67" i="1" s="1"/>
  <c r="K67" i="1" s="1"/>
  <c r="F43" i="1"/>
  <c r="K43" i="1" s="1"/>
  <c r="F16" i="1"/>
  <c r="K16" i="1" s="1"/>
  <c r="G15" i="1"/>
  <c r="G47" i="1"/>
  <c r="G33" i="1"/>
  <c r="I46" i="1"/>
  <c r="J52" i="1"/>
  <c r="E52" i="1"/>
  <c r="I52" i="1"/>
  <c r="D52" i="1"/>
  <c r="D46" i="1" s="1"/>
  <c r="J46" i="1"/>
  <c r="E46" i="1"/>
  <c r="J33" i="1"/>
  <c r="J14" i="1" s="1"/>
  <c r="J13" i="1" s="1"/>
  <c r="E33" i="1"/>
  <c r="E14" i="1" s="1"/>
  <c r="E13" i="1" s="1"/>
  <c r="G23" i="1"/>
  <c r="F23" i="1" s="1"/>
  <c r="K23" i="1" s="1"/>
  <c r="F24" i="1"/>
  <c r="K24" i="1" s="1"/>
  <c r="I14" i="1"/>
  <c r="D14" i="1"/>
  <c r="G55" i="1"/>
  <c r="F55" i="1" s="1"/>
  <c r="K55" i="1" s="1"/>
  <c r="H68" i="1"/>
  <c r="H67" i="1" s="1"/>
  <c r="F65" i="1"/>
  <c r="K65" i="1" s="1"/>
  <c r="H52" i="1"/>
  <c r="H48" i="1"/>
  <c r="H47" i="1" s="1"/>
  <c r="F44" i="1"/>
  <c r="K44" i="1" s="1"/>
  <c r="H38" i="1"/>
  <c r="F38" i="1" s="1"/>
  <c r="K38" i="1" s="1"/>
  <c r="F34" i="1"/>
  <c r="K34" i="1" s="1"/>
  <c r="F25" i="1"/>
  <c r="K25" i="1" s="1"/>
  <c r="F17" i="1"/>
  <c r="K17" i="1" s="1"/>
  <c r="F14" i="3" l="1"/>
  <c r="K14" i="3" s="1"/>
  <c r="G13" i="3"/>
  <c r="F46" i="2"/>
  <c r="K46" i="2" s="1"/>
  <c r="G45" i="2"/>
  <c r="F45" i="2" s="1"/>
  <c r="K45" i="2" s="1"/>
  <c r="J12" i="2"/>
  <c r="J11" i="2" s="1"/>
  <c r="F14" i="2"/>
  <c r="K14" i="2" s="1"/>
  <c r="F47" i="2"/>
  <c r="K47" i="2" s="1"/>
  <c r="F63" i="2"/>
  <c r="K63" i="2" s="1"/>
  <c r="F23" i="2"/>
  <c r="K23" i="2" s="1"/>
  <c r="G22" i="2"/>
  <c r="F22" i="2" s="1"/>
  <c r="K22" i="2" s="1"/>
  <c r="H32" i="2"/>
  <c r="H13" i="2" s="1"/>
  <c r="H12" i="2" s="1"/>
  <c r="H11" i="2" s="1"/>
  <c r="F64" i="2"/>
  <c r="K64" i="2" s="1"/>
  <c r="E11" i="1"/>
  <c r="E12" i="1"/>
  <c r="J11" i="1"/>
  <c r="J12" i="1"/>
  <c r="D13" i="1"/>
  <c r="I13" i="1"/>
  <c r="F48" i="1"/>
  <c r="K48" i="1" s="1"/>
  <c r="H33" i="1"/>
  <c r="H14" i="1" s="1"/>
  <c r="H13" i="1" s="1"/>
  <c r="F68" i="1"/>
  <c r="K68" i="1" s="1"/>
  <c r="F47" i="1"/>
  <c r="K47" i="1" s="1"/>
  <c r="H46" i="1"/>
  <c r="G14" i="1"/>
  <c r="F15" i="1"/>
  <c r="K15" i="1" s="1"/>
  <c r="G52" i="1"/>
  <c r="F52" i="1" s="1"/>
  <c r="K52" i="1" s="1"/>
  <c r="F13" i="3" l="1"/>
  <c r="K13" i="3" s="1"/>
  <c r="G12" i="3"/>
  <c r="F32" i="2"/>
  <c r="K32" i="2" s="1"/>
  <c r="G13" i="2"/>
  <c r="F14" i="1"/>
  <c r="K14" i="1" s="1"/>
  <c r="I11" i="1"/>
  <c r="I12" i="1"/>
  <c r="H11" i="1"/>
  <c r="H12" i="1"/>
  <c r="G46" i="1"/>
  <c r="F46" i="1" s="1"/>
  <c r="K46" i="1" s="1"/>
  <c r="F33" i="1"/>
  <c r="K33" i="1" s="1"/>
  <c r="D11" i="1"/>
  <c r="D12" i="1"/>
  <c r="F12" i="3" l="1"/>
  <c r="K12" i="3" s="1"/>
  <c r="G11" i="3"/>
  <c r="F11" i="3" s="1"/>
  <c r="K11" i="3" s="1"/>
  <c r="G12" i="2"/>
  <c r="F13" i="2"/>
  <c r="K13" i="2" s="1"/>
  <c r="G13" i="1"/>
  <c r="G11" i="2" l="1"/>
  <c r="F11" i="2" s="1"/>
  <c r="K11" i="2" s="1"/>
  <c r="F12" i="2"/>
  <c r="K12" i="2" s="1"/>
  <c r="G11" i="1"/>
  <c r="F11" i="1" s="1"/>
  <c r="K11" i="1" s="1"/>
  <c r="G12" i="1"/>
  <c r="F12" i="1" s="1"/>
  <c r="K12" i="1" s="1"/>
  <c r="F13" i="1"/>
  <c r="K13" i="1" s="1"/>
</calcChain>
</file>

<file path=xl/sharedStrings.xml><?xml version="1.0" encoding="utf-8"?>
<sst xmlns="http://schemas.openxmlformats.org/spreadsheetml/2006/main" count="447" uniqueCount="238">
  <si>
    <t>CENTRALIZAT</t>
  </si>
  <si>
    <t xml:space="preserve"> Anexa 12</t>
  </si>
  <si>
    <t>Cont de executie - Venituri - Bugetul local</t>
  </si>
  <si>
    <t>Trimestrul: 1,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</si>
  <si>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</si>
  <si>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</si>
  <si>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</si>
  <si>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</si>
  <si>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</si>
  <si>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</si>
  <si>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</si>
  <si>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</si>
  <si>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</si>
  <si>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</si>
  <si>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</si>
  <si>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</si>
  <si>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</si>
  <si>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</si>
  <si>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</si>
  <si>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</si>
  <si>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</si>
  <si>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</si>
  <si>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</si>
  <si>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</si>
  <si>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</si>
  <si>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</si>
  <si>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</si>
  <si>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</si>
  <si>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</si>
  <si>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</si>
  <si>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</si>
  <si>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</si>
  <si>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</si>
  <si>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</si>
  <si>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</si>
  <si>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</si>
  <si>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</si>
  <si>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</si>
  <si>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</si>
  <si>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</si>
  <si>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</si>
  <si>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</si>
  <si>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</si>
  <si>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</si>
  <si>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</si>
  <si>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</si>
  <si>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</si>
  <si>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</si>
  <si>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</si>
  <si>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</si>
  <si>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</si>
  <si>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</si>
  <si>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</si>
  <si>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</si>
  <si>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</si>
  <si>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</si>
  <si>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</si>
  <si>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</si>
  <si>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</si>
  <si>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</si>
  <si>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</si>
  <si>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</si>
  <si>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</si>
  <si>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</si>
  <si>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</si>
  <si>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</si>
  <si>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</si>
  <si>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</si>
  <si>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</si>
  <si>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</si>
  <si>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</si>
  <si>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</si>
  <si>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</si>
  <si>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</si>
  <si>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</si>
  <si>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</si>
  <si>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</si>
  <si>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</si>
  <si>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</si>
  <si>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</si>
  <si>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</si>
  <si>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</si>
  <si>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</si>
  <si>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</si>
  <si>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</si>
  <si>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</si>
  <si>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</si>
  <si>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</si>
  <si>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</si>
  <si>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</si>
  <si>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</si>
  <si>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</si>
  <si>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</si>
  <si>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</si>
  <si>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</si>
  <si>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</si>
  <si>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</si>
  <si>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</si>
  <si>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</si>
  <si>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</si>
  <si>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</si>
  <si>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</si>
  <si>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</si>
  <si>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</si>
  <si>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</si>
  <si>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</si>
  <si>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</si>
  <si>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</si>
  <si>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</si>
  <si>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</si>
  <si>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</si>
  <si>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</si>
  <si>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</si>
  <si>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</si>
  <si>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</si>
  <si>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</si>
  <si>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</si>
  <si>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</si>
  <si>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</si>
  <si>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</si>
  <si>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</si>
  <si>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</si>
  <si>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</si>
  <si>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</si>
  <si>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</si>
  <si>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</si>
  <si>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</si>
  <si>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</si>
  <si>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</si>
  <si>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</si>
  <si>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</si>
  <si>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</si>
  <si>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</si>
  <si>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</si>
  <si>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</si>
  <si>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</si>
  <si>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</si>
  <si>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</si>
  <si>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</si>
  <si>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66</t>
  </si>
  <si>
    <t>Alte venituri din proprietate</t>
  </si>
  <si>
    <t>30.02.50</t>
  </si>
  <si>
    <t>69</t>
  </si>
  <si>
    <t>C2.  VANZARI DE BUNURI SI SERVICII (cod 33.02+34.02+35.02+36.02+37.02)</t>
  </si>
  <si>
    <t>00.14</t>
  </si>
  <si>
    <t>81</t>
  </si>
  <si>
    <t>Venituri din taxe administrative, eliberari permise (cod 34.02.02+34.02.50)</t>
  </si>
  <si>
    <t>34.02</t>
  </si>
  <si>
    <t>82</t>
  </si>
  <si>
    <t>Taxe extrajudiciare de timbru</t>
  </si>
  <si>
    <t>34.02.02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</si>
  <si>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</si>
  <si>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</si>
  <si>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</si>
  <si>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</si>
  <si>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</si>
  <si>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</si>
  <si>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</si>
  <si>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</si>
  <si>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</si>
  <si>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90</t>
  </si>
  <si>
    <t>Alte amenzi, penalitati si confiscari</t>
  </si>
  <si>
    <t>35.02.50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</si>
  <si>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</si>
  <si>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</si>
  <si>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</si>
  <si>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</si>
  <si>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</si>
  <si>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</si>
  <si>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106</t>
  </si>
  <si>
    <t>Alte venituri</t>
  </si>
  <si>
    <t>36.02.50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</si>
  <si>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</si>
  <si>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</si>
  <si>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</si>
  <si>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</si>
  <si>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</si>
  <si>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</si>
  <si>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113</t>
  </si>
  <si>
    <t>II. VENITURI DIN CAPITAL (cod 39.02)</t>
  </si>
  <si>
    <t>00.15</t>
  </si>
  <si>
    <t>114</t>
  </si>
  <si>
    <t>Venituri din valorificarea unor bunuri  (cod 39.02.01+39.02.03+39.02.04+39.02.07+39.02.10)</t>
  </si>
  <si>
    <t>39.02</t>
  </si>
  <si>
    <t>115</t>
  </si>
  <si>
    <t>Venituri din valorificarea unor bunuri ale institutiilor publice</t>
  </si>
  <si>
    <t>39.02.01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</si>
  <si>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</si>
  <si>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</si>
  <si>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</si>
  <si>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</si>
  <si>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</si>
  <si>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</si>
  <si>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</si>
  <si>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</si>
  <si>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</si>
  <si>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</si>
  <si>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</si>
  <si>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</si>
  <si>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177</t>
  </si>
  <si>
    <t>Subventii din bugetul de stat pentru finantarea sanatatii</t>
  </si>
  <si>
    <t>42.02.41</t>
  </si>
  <si>
    <t>ORDONATOR DE CREDITE,</t>
  </si>
  <si>
    <t>LUNGU CRISTIAN</t>
  </si>
  <si>
    <t>CONTABIL,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</si>
  <si>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</si>
  <si>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</si>
  <si>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</si>
  <si>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</si>
  <si>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</si>
  <si>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</si>
  <si>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</si>
  <si>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</si>
  <si>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</si>
  <si>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</si>
  <si>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51</t>
  </si>
  <si>
    <t>58</t>
  </si>
  <si>
    <t>64</t>
  </si>
  <si>
    <t>67</t>
  </si>
  <si>
    <t>79</t>
  </si>
  <si>
    <t>80</t>
  </si>
  <si>
    <t>83</t>
  </si>
  <si>
    <t>88</t>
  </si>
  <si>
    <t>89</t>
  </si>
  <si>
    <t>93</t>
  </si>
  <si>
    <t>98</t>
  </si>
  <si>
    <t>99</t>
  </si>
  <si>
    <t>Transferuri voluntare,  altele decat subventiile (cod 37.02.01+37.02.50)</t>
  </si>
  <si>
    <t>37.02</t>
  </si>
  <si>
    <t>101</t>
  </si>
  <si>
    <t>116</t>
  </si>
  <si>
    <t>121</t>
  </si>
  <si>
    <t>125</t>
  </si>
  <si>
    <t>Cont de executie - Venituri - Bugetul local - sectiunea dezvoltare</t>
  </si>
  <si>
    <t>VENITURILE SECŢIUNII DE DEZVOLTARE - TOTAL</t>
  </si>
  <si>
    <t>7</t>
  </si>
  <si>
    <t>17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</si>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</sst>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25B6F-656F-49AB-8D5F-DD19342CC080}">
  <dimension ref="A1:T14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D13+D64+D67</f>
        <v>5449380</v>
      </c>
      <c r="E11" s="11">
        <f>E13+E64+E67</f>
        <v>1427900</v>
      </c>
      <c r="F11" s="11">
        <f>G11+H11</f>
        <v>2094925</v>
      </c>
      <c r="G11" s="11">
        <f>G13+G64+G67</f>
        <v>710481</v>
      </c>
      <c r="H11" s="11">
        <f>H13+H64+H67</f>
        <v>1384444</v>
      </c>
      <c r="I11" s="11">
        <f>I13+I64+I67</f>
        <v>1170280</v>
      </c>
      <c r="J11" s="11">
        <f>J13+J64+J67</f>
        <v>0</v>
      </c>
      <c r="K11" s="11">
        <f>F11-I11-J11</f>
        <v>924645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D13-D34+D64</f>
        <v>2434050</v>
      </c>
      <c r="E12" s="11">
        <f>E13-E34+E64</f>
        <v>724570</v>
      </c>
      <c r="F12" s="11">
        <f>G12+H12</f>
        <v>1467654</v>
      </c>
      <c r="G12" s="11">
        <f>G13-G34+G64</f>
        <v>710481</v>
      </c>
      <c r="H12" s="11">
        <f>H13-H34+H64</f>
        <v>757173</v>
      </c>
      <c r="I12" s="11">
        <f>I13-I34+I64</f>
        <v>543009</v>
      </c>
      <c r="J12" s="11">
        <f>J13-J34+J64</f>
        <v>0</v>
      </c>
      <c r="K12" s="11">
        <f>F12-I12-J12</f>
        <v>924645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5304050</v>
      </c>
      <c r="E13" s="11">
        <f>E14+E46</f>
        <v>1375570</v>
      </c>
      <c r="F13" s="11">
        <f>G13+H13</f>
        <v>2036964</v>
      </c>
      <c r="G13" s="11">
        <f>G14+G46</f>
        <v>710481</v>
      </c>
      <c r="H13" s="11">
        <f>H14+H46</f>
        <v>1326483</v>
      </c>
      <c r="I13" s="11">
        <f>I14+I46</f>
        <v>1112319</v>
      </c>
      <c r="J13" s="11">
        <f>J14+J46</f>
        <v>0</v>
      </c>
      <c r="K13" s="11">
        <f>F13-I13-J13</f>
        <v>924645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D15+D23+D33+D43</f>
        <v>4990600</v>
      </c>
      <c r="E14" s="11">
        <f>E15+E23+E33+E43</f>
        <v>1251120</v>
      </c>
      <c r="F14" s="11">
        <f>G14+H14</f>
        <v>1711367</v>
      </c>
      <c r="G14" s="11">
        <f>G15+G23+G33+G43</f>
        <v>540431</v>
      </c>
      <c r="H14" s="11">
        <f>H15+H23+H33+H43</f>
        <v>1170936</v>
      </c>
      <c r="I14" s="11">
        <f>I15+I23+I33+I43</f>
        <v>1026243</v>
      </c>
      <c r="J14" s="11">
        <f>J15+J23+J33+J43</f>
        <v>0</v>
      </c>
      <c r="K14" s="11">
        <f>F14-I14-J14</f>
        <v>685124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1082000</v>
      </c>
      <c r="E15" s="11">
        <f>+E16</f>
        <v>295320</v>
      </c>
      <c r="F15" s="11">
        <f>G15+H15</f>
        <v>262749</v>
      </c>
      <c r="G15" s="11">
        <f>+G16</f>
        <v>1</v>
      </c>
      <c r="H15" s="11">
        <f>+H16</f>
        <v>262748</v>
      </c>
      <c r="I15" s="11">
        <f>+I16</f>
        <v>262749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1082000</v>
      </c>
      <c r="E16" s="11">
        <f>E17+E19</f>
        <v>295320</v>
      </c>
      <c r="F16" s="11">
        <f>G16+H16</f>
        <v>262749</v>
      </c>
      <c r="G16" s="11">
        <f>G17+G19</f>
        <v>1</v>
      </c>
      <c r="H16" s="11">
        <f>H17+H19</f>
        <v>262748</v>
      </c>
      <c r="I16" s="11">
        <f>I17+I19</f>
        <v>262749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8000</v>
      </c>
      <c r="E17" s="11">
        <f>+E18</f>
        <v>320</v>
      </c>
      <c r="F17" s="11">
        <f>G17+H17</f>
        <v>294</v>
      </c>
      <c r="G17" s="11">
        <f>+G18</f>
        <v>1</v>
      </c>
      <c r="H17" s="11">
        <f>+H18</f>
        <v>293</v>
      </c>
      <c r="I17" s="11">
        <f>+I18</f>
        <v>294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8000</v>
      </c>
      <c r="E18" s="11">
        <v>320</v>
      </c>
      <c r="F18" s="11">
        <f>G18+H18</f>
        <v>294</v>
      </c>
      <c r="G18" s="11">
        <v>1</v>
      </c>
      <c r="H18" s="11">
        <v>293</v>
      </c>
      <c r="I18" s="11">
        <v>294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1074000</v>
      </c>
      <c r="E19" s="11">
        <f>E20+E21+E22</f>
        <v>295000</v>
      </c>
      <c r="F19" s="11">
        <f>G19+H19</f>
        <v>262455</v>
      </c>
      <c r="G19" s="11">
        <f>G20+G21+G22</f>
        <v>0</v>
      </c>
      <c r="H19" s="11">
        <f>H20+H21+H22</f>
        <v>262455</v>
      </c>
      <c r="I19" s="11">
        <f>I20+I21+I22</f>
        <v>262455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202000</v>
      </c>
      <c r="E20" s="11">
        <v>65000</v>
      </c>
      <c r="F20" s="11">
        <f>G20+H20</f>
        <v>58922</v>
      </c>
      <c r="G20" s="11">
        <v>0</v>
      </c>
      <c r="H20" s="11">
        <v>58922</v>
      </c>
      <c r="I20" s="11">
        <v>58922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178000</v>
      </c>
      <c r="E21" s="11">
        <v>42000</v>
      </c>
      <c r="F21" s="11">
        <f>G21+H21</f>
        <v>40210</v>
      </c>
      <c r="G21" s="11">
        <v>0</v>
      </c>
      <c r="H21" s="11">
        <v>40210</v>
      </c>
      <c r="I21" s="11">
        <v>40210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694000</v>
      </c>
      <c r="E22" s="11">
        <v>188000</v>
      </c>
      <c r="F22" s="11">
        <f>G22+H22</f>
        <v>163323</v>
      </c>
      <c r="G22" s="11">
        <v>0</v>
      </c>
      <c r="H22" s="11">
        <v>163323</v>
      </c>
      <c r="I22" s="11">
        <v>163323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823900</v>
      </c>
      <c r="E23" s="11">
        <f>E24</f>
        <v>233400</v>
      </c>
      <c r="F23" s="11">
        <f>G23+H23</f>
        <v>729261</v>
      </c>
      <c r="G23" s="11">
        <f>G24</f>
        <v>458023</v>
      </c>
      <c r="H23" s="11">
        <f>H24</f>
        <v>271238</v>
      </c>
      <c r="I23" s="11">
        <f>I24</f>
        <v>166614</v>
      </c>
      <c r="J23" s="11">
        <f>J24</f>
        <v>0</v>
      </c>
      <c r="K23" s="11">
        <f>F23-I23-J23</f>
        <v>562647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823900</v>
      </c>
      <c r="E24" s="11">
        <f>E25+E28+E32</f>
        <v>233400</v>
      </c>
      <c r="F24" s="11">
        <f>G24+H24</f>
        <v>729261</v>
      </c>
      <c r="G24" s="11">
        <f>G25+G28+G32</f>
        <v>458023</v>
      </c>
      <c r="H24" s="11">
        <f>H25+H28+H32</f>
        <v>271238</v>
      </c>
      <c r="I24" s="11">
        <f>I25+I28+I32</f>
        <v>166614</v>
      </c>
      <c r="J24" s="11">
        <f>J25+J28+J32</f>
        <v>0</v>
      </c>
      <c r="K24" s="11">
        <f>F24-I24-J24</f>
        <v>562647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81000</v>
      </c>
      <c r="E25" s="11">
        <f>E26+E27</f>
        <v>27000</v>
      </c>
      <c r="F25" s="11">
        <f>G25+H25</f>
        <v>53380</v>
      </c>
      <c r="G25" s="11">
        <f>G26+G27</f>
        <v>25528</v>
      </c>
      <c r="H25" s="11">
        <f>H26+H27</f>
        <v>27852</v>
      </c>
      <c r="I25" s="11">
        <f>I26+I27</f>
        <v>14654</v>
      </c>
      <c r="J25" s="11">
        <f>J26+J27</f>
        <v>0</v>
      </c>
      <c r="K25" s="11">
        <f>F25-I25-J25</f>
        <v>38726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43700</v>
      </c>
      <c r="E26" s="11">
        <v>14700</v>
      </c>
      <c r="F26" s="11">
        <f>G26+H26</f>
        <v>43627</v>
      </c>
      <c r="G26" s="11">
        <v>25430</v>
      </c>
      <c r="H26" s="11">
        <v>18197</v>
      </c>
      <c r="I26" s="11">
        <v>12876</v>
      </c>
      <c r="J26" s="11">
        <v>0</v>
      </c>
      <c r="K26" s="11">
        <f>F26-I26-J26</f>
        <v>30751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37300</v>
      </c>
      <c r="E27" s="11">
        <v>12300</v>
      </c>
      <c r="F27" s="11">
        <f>G27+H27</f>
        <v>9753</v>
      </c>
      <c r="G27" s="11">
        <v>98</v>
      </c>
      <c r="H27" s="11">
        <v>9655</v>
      </c>
      <c r="I27" s="11">
        <v>1778</v>
      </c>
      <c r="J27" s="11">
        <v>0</v>
      </c>
      <c r="K27" s="11">
        <f>F27-I27-J27</f>
        <v>7975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742900</v>
      </c>
      <c r="E28" s="11">
        <f>E29+E30+E31</f>
        <v>206400</v>
      </c>
      <c r="F28" s="11">
        <f>G28+H28</f>
        <v>670677</v>
      </c>
      <c r="G28" s="11">
        <f>G29+G30+G31</f>
        <v>432495</v>
      </c>
      <c r="H28" s="11">
        <f>H29+H30+H31</f>
        <v>238182</v>
      </c>
      <c r="I28" s="11">
        <f>I29+I30+I31</f>
        <v>146756</v>
      </c>
      <c r="J28" s="11">
        <f>J29+J30+J31</f>
        <v>0</v>
      </c>
      <c r="K28" s="11">
        <f>F28-I28-J28</f>
        <v>523921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104600</v>
      </c>
      <c r="E29" s="11">
        <v>32600</v>
      </c>
      <c r="F29" s="11">
        <f>G29+H29</f>
        <v>104358</v>
      </c>
      <c r="G29" s="11">
        <v>70875</v>
      </c>
      <c r="H29" s="11">
        <v>33483</v>
      </c>
      <c r="I29" s="11">
        <v>22626</v>
      </c>
      <c r="J29" s="11">
        <v>0</v>
      </c>
      <c r="K29" s="11">
        <f>F29-I29-J29</f>
        <v>81732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15800</v>
      </c>
      <c r="E30" s="11">
        <v>5800</v>
      </c>
      <c r="F30" s="11">
        <f>G30+H30</f>
        <v>5691</v>
      </c>
      <c r="G30" s="11">
        <v>91</v>
      </c>
      <c r="H30" s="11">
        <v>5600</v>
      </c>
      <c r="I30" s="11">
        <v>3268</v>
      </c>
      <c r="J30" s="11">
        <v>0</v>
      </c>
      <c r="K30" s="11">
        <f>F30-I30-J30</f>
        <v>2423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622500</v>
      </c>
      <c r="E31" s="11">
        <v>168000</v>
      </c>
      <c r="F31" s="11">
        <f>G31+H31</f>
        <v>560628</v>
      </c>
      <c r="G31" s="11">
        <v>361529</v>
      </c>
      <c r="H31" s="11">
        <v>199099</v>
      </c>
      <c r="I31" s="11">
        <v>120862</v>
      </c>
      <c r="J31" s="11">
        <v>0</v>
      </c>
      <c r="K31" s="11">
        <f>F31-I31-J31</f>
        <v>439766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0</v>
      </c>
      <c r="E32" s="11">
        <v>0</v>
      </c>
      <c r="F32" s="11">
        <f>G32+H32</f>
        <v>5204</v>
      </c>
      <c r="G32" s="11">
        <v>0</v>
      </c>
      <c r="H32" s="11">
        <v>5204</v>
      </c>
      <c r="I32" s="11">
        <v>5204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3081100</v>
      </c>
      <c r="E33" s="11">
        <f>E34+E38</f>
        <v>718800</v>
      </c>
      <c r="F33" s="11">
        <f>G33+H33</f>
        <v>715800</v>
      </c>
      <c r="G33" s="11">
        <f>G34+G38</f>
        <v>80630</v>
      </c>
      <c r="H33" s="11">
        <f>H34+H38</f>
        <v>635170</v>
      </c>
      <c r="I33" s="11">
        <f>I34+I38</f>
        <v>595709</v>
      </c>
      <c r="J33" s="11">
        <f>J34+J38</f>
        <v>0</v>
      </c>
      <c r="K33" s="11">
        <f>F33-I33-J33</f>
        <v>120091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2870000</v>
      </c>
      <c r="E34" s="11">
        <f>+E35+E36+E37</f>
        <v>651000</v>
      </c>
      <c r="F34" s="11">
        <f>G34+H34</f>
        <v>570000</v>
      </c>
      <c r="G34" s="11">
        <f>+G35+G36+G37</f>
        <v>0</v>
      </c>
      <c r="H34" s="11">
        <f>+H35+H36+H37</f>
        <v>570000</v>
      </c>
      <c r="I34" s="11">
        <f>+I35+I36+I37</f>
        <v>570000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1646000</v>
      </c>
      <c r="E35" s="11">
        <v>349000</v>
      </c>
      <c r="F35" s="11">
        <f>G35+H35</f>
        <v>287000</v>
      </c>
      <c r="G35" s="11">
        <v>0</v>
      </c>
      <c r="H35" s="11">
        <v>287000</v>
      </c>
      <c r="I35" s="11">
        <v>287000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25000</v>
      </c>
      <c r="E36" s="11">
        <v>9000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1199000</v>
      </c>
      <c r="E37" s="11">
        <v>293000</v>
      </c>
      <c r="F37" s="11">
        <f>G37+H37</f>
        <v>283000</v>
      </c>
      <c r="G37" s="11">
        <v>0</v>
      </c>
      <c r="H37" s="11">
        <v>283000</v>
      </c>
      <c r="I37" s="11">
        <v>283000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211100</v>
      </c>
      <c r="E38" s="11">
        <f>E39+E42</f>
        <v>67800</v>
      </c>
      <c r="F38" s="11">
        <f>G38+H38</f>
        <v>145800</v>
      </c>
      <c r="G38" s="11">
        <f>G39+G42</f>
        <v>80630</v>
      </c>
      <c r="H38" s="11">
        <f>H39+H42</f>
        <v>65170</v>
      </c>
      <c r="I38" s="11">
        <f>I39+I42</f>
        <v>25709</v>
      </c>
      <c r="J38" s="11">
        <f>J39+J42</f>
        <v>0</v>
      </c>
      <c r="K38" s="11">
        <f>F38-I38-J38</f>
        <v>120091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210400</v>
      </c>
      <c r="E39" s="11">
        <f>E40+E41</f>
        <v>67100</v>
      </c>
      <c r="F39" s="11">
        <f>G39+H39</f>
        <v>145588</v>
      </c>
      <c r="G39" s="11">
        <f>G40+G41</f>
        <v>80604</v>
      </c>
      <c r="H39" s="11">
        <f>H40+H41</f>
        <v>64984</v>
      </c>
      <c r="I39" s="11">
        <f>I40+I41</f>
        <v>25497</v>
      </c>
      <c r="J39" s="11">
        <f>J40+J41</f>
        <v>0</v>
      </c>
      <c r="K39" s="11">
        <f>F39-I39-J39</f>
        <v>120091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93900</v>
      </c>
      <c r="E40" s="11">
        <v>28600</v>
      </c>
      <c r="F40" s="11">
        <f>G40+H40</f>
        <v>91403</v>
      </c>
      <c r="G40" s="11">
        <v>41868</v>
      </c>
      <c r="H40" s="11">
        <v>49535</v>
      </c>
      <c r="I40" s="11">
        <v>20077</v>
      </c>
      <c r="J40" s="11">
        <v>0</v>
      </c>
      <c r="K40" s="11">
        <f>F40-I40-J40</f>
        <v>71326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116500</v>
      </c>
      <c r="E41" s="11">
        <v>38500</v>
      </c>
      <c r="F41" s="11">
        <f>G41+H41</f>
        <v>54185</v>
      </c>
      <c r="G41" s="11">
        <v>38736</v>
      </c>
      <c r="H41" s="11">
        <v>15449</v>
      </c>
      <c r="I41" s="11">
        <v>5420</v>
      </c>
      <c r="J41" s="11">
        <v>0</v>
      </c>
      <c r="K41" s="11">
        <f>F41-I41-J41</f>
        <v>48765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700</v>
      </c>
      <c r="E42" s="11">
        <v>700</v>
      </c>
      <c r="F42" s="11">
        <f>G42+H42</f>
        <v>212</v>
      </c>
      <c r="G42" s="11">
        <v>26</v>
      </c>
      <c r="H42" s="11">
        <v>186</v>
      </c>
      <c r="I42" s="11">
        <v>212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3600</v>
      </c>
      <c r="E43" s="11">
        <f>E44</f>
        <v>3600</v>
      </c>
      <c r="F43" s="11">
        <f>G43+H43</f>
        <v>3557</v>
      </c>
      <c r="G43" s="11">
        <f>G44</f>
        <v>1777</v>
      </c>
      <c r="H43" s="11">
        <f>H44</f>
        <v>1780</v>
      </c>
      <c r="I43" s="11">
        <f>I44</f>
        <v>1171</v>
      </c>
      <c r="J43" s="11">
        <f>J44</f>
        <v>0</v>
      </c>
      <c r="K43" s="11">
        <f>F43-I43-J43</f>
        <v>2386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3600</v>
      </c>
      <c r="E44" s="11">
        <f>E45</f>
        <v>3600</v>
      </c>
      <c r="F44" s="11">
        <f>G44+H44</f>
        <v>3557</v>
      </c>
      <c r="G44" s="11">
        <f>G45</f>
        <v>1777</v>
      </c>
      <c r="H44" s="11">
        <f>H45</f>
        <v>1780</v>
      </c>
      <c r="I44" s="11">
        <f>I45</f>
        <v>1171</v>
      </c>
      <c r="J44" s="11">
        <f>J45</f>
        <v>0</v>
      </c>
      <c r="K44" s="11">
        <f>F44-I44-J44</f>
        <v>2386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3600</v>
      </c>
      <c r="E45" s="11">
        <v>3600</v>
      </c>
      <c r="F45" s="11">
        <f>G45+H45</f>
        <v>3557</v>
      </c>
      <c r="G45" s="11">
        <v>1777</v>
      </c>
      <c r="H45" s="11">
        <v>1780</v>
      </c>
      <c r="I45" s="11">
        <v>1171</v>
      </c>
      <c r="J45" s="11">
        <v>0</v>
      </c>
      <c r="K45" s="11">
        <f>F45-I45-J45</f>
        <v>2386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D47+D52</f>
        <v>313450</v>
      </c>
      <c r="E46" s="11">
        <f>E47+E52</f>
        <v>124450</v>
      </c>
      <c r="F46" s="11">
        <f>G46+H46</f>
        <v>325597</v>
      </c>
      <c r="G46" s="11">
        <f>G47+G52</f>
        <v>170050</v>
      </c>
      <c r="H46" s="11">
        <f>H47+H52</f>
        <v>155547</v>
      </c>
      <c r="I46" s="11">
        <f>I47+I52</f>
        <v>86076</v>
      </c>
      <c r="J46" s="11">
        <f>J47+J52</f>
        <v>0</v>
      </c>
      <c r="K46" s="11">
        <f>F46-I46-J46</f>
        <v>239521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27100</v>
      </c>
      <c r="E47" s="11">
        <f>E48</f>
        <v>7100</v>
      </c>
      <c r="F47" s="11">
        <f>G47+H47</f>
        <v>27612</v>
      </c>
      <c r="G47" s="11">
        <f>G48</f>
        <v>137</v>
      </c>
      <c r="H47" s="11">
        <f>H48</f>
        <v>27475</v>
      </c>
      <c r="I47" s="11">
        <f>I48</f>
        <v>4195</v>
      </c>
      <c r="J47" s="11">
        <f>J48</f>
        <v>0</v>
      </c>
      <c r="K47" s="11">
        <f>F47-I47-J47</f>
        <v>23417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+D49+D51</f>
        <v>27100</v>
      </c>
      <c r="E48" s="11">
        <f>+E49+E51</f>
        <v>7100</v>
      </c>
      <c r="F48" s="11">
        <f>G48+H48</f>
        <v>27612</v>
      </c>
      <c r="G48" s="11">
        <f>+G49+G51</f>
        <v>137</v>
      </c>
      <c r="H48" s="11">
        <f>+H49+H51</f>
        <v>27475</v>
      </c>
      <c r="I48" s="11">
        <f>+I49+I51</f>
        <v>4195</v>
      </c>
      <c r="J48" s="11">
        <f>+J49+J51</f>
        <v>0</v>
      </c>
      <c r="K48" s="11">
        <f>F48-I48-J48</f>
        <v>23417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27100</v>
      </c>
      <c r="E49" s="11">
        <f>+E50</f>
        <v>7100</v>
      </c>
      <c r="F49" s="11">
        <f>G49+H49</f>
        <v>27535</v>
      </c>
      <c r="G49" s="11">
        <f>+G50</f>
        <v>60</v>
      </c>
      <c r="H49" s="11">
        <f>+H50</f>
        <v>27475</v>
      </c>
      <c r="I49" s="11">
        <f>+I50</f>
        <v>4195</v>
      </c>
      <c r="J49" s="11">
        <f>+J50</f>
        <v>0</v>
      </c>
      <c r="K49" s="11">
        <f>F49-I49-J49</f>
        <v>23340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27100</v>
      </c>
      <c r="E50" s="11">
        <v>7100</v>
      </c>
      <c r="F50" s="11">
        <f>G50+H50</f>
        <v>27535</v>
      </c>
      <c r="G50" s="11">
        <v>60</v>
      </c>
      <c r="H50" s="11">
        <v>27475</v>
      </c>
      <c r="I50" s="11">
        <v>4195</v>
      </c>
      <c r="J50" s="11">
        <v>0</v>
      </c>
      <c r="K50" s="11">
        <f>F50-I50-J50</f>
        <v>23340</v>
      </c>
    </row>
    <row r="51" spans="1:11" s="6" customFormat="1" x14ac:dyDescent="0.25">
      <c r="A51" s="10" t="s">
        <v>139</v>
      </c>
      <c r="B51" s="10" t="s">
        <v>140</v>
      </c>
      <c r="C51" s="10" t="s">
        <v>141</v>
      </c>
      <c r="D51" s="11">
        <v>0</v>
      </c>
      <c r="E51" s="11">
        <v>0</v>
      </c>
      <c r="F51" s="11">
        <f>G51+H51</f>
        <v>77</v>
      </c>
      <c r="G51" s="11">
        <v>77</v>
      </c>
      <c r="H51" s="11">
        <v>0</v>
      </c>
      <c r="I51" s="11">
        <v>0</v>
      </c>
      <c r="J51" s="11">
        <v>0</v>
      </c>
      <c r="K51" s="11">
        <f>F51-I51-J51</f>
        <v>77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+D53+D55+D59</f>
        <v>286350</v>
      </c>
      <c r="E52" s="11">
        <f>+E53+E55+E59</f>
        <v>117350</v>
      </c>
      <c r="F52" s="11">
        <f>G52+H52</f>
        <v>297985</v>
      </c>
      <c r="G52" s="11">
        <f>+G53+G55+G59</f>
        <v>169913</v>
      </c>
      <c r="H52" s="11">
        <f>+H53+H55+H59</f>
        <v>128072</v>
      </c>
      <c r="I52" s="11">
        <f>+I53+I55+I59</f>
        <v>81881</v>
      </c>
      <c r="J52" s="11">
        <f>+J53+J55+J59</f>
        <v>0</v>
      </c>
      <c r="K52" s="11">
        <f>F52-I52-J52</f>
        <v>216104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8000</v>
      </c>
      <c r="E53" s="11">
        <f>E54</f>
        <v>2000</v>
      </c>
      <c r="F53" s="11">
        <f>G53+H53</f>
        <v>3399</v>
      </c>
      <c r="G53" s="11">
        <f>G54</f>
        <v>0</v>
      </c>
      <c r="H53" s="11">
        <f>H54</f>
        <v>3399</v>
      </c>
      <c r="I53" s="11">
        <f>I54</f>
        <v>3399</v>
      </c>
      <c r="J53" s="11">
        <f>J54</f>
        <v>0</v>
      </c>
      <c r="K53" s="11">
        <f>F53-I53-J53</f>
        <v>0</v>
      </c>
    </row>
    <row r="54" spans="1:11" s="6" customFormat="1" x14ac:dyDescent="0.25">
      <c r="A54" s="10" t="s">
        <v>148</v>
      </c>
      <c r="B54" s="10" t="s">
        <v>149</v>
      </c>
      <c r="C54" s="10" t="s">
        <v>150</v>
      </c>
      <c r="D54" s="11">
        <v>8000</v>
      </c>
      <c r="E54" s="11">
        <v>2000</v>
      </c>
      <c r="F54" s="11">
        <f>G54+H54</f>
        <v>3399</v>
      </c>
      <c r="G54" s="11">
        <v>0</v>
      </c>
      <c r="H54" s="11">
        <v>3399</v>
      </c>
      <c r="I54" s="11">
        <v>3399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D56+D58</f>
        <v>170150</v>
      </c>
      <c r="E55" s="11">
        <f>E56+E58</f>
        <v>76150</v>
      </c>
      <c r="F55" s="11">
        <f>G55+H55</f>
        <v>178397</v>
      </c>
      <c r="G55" s="11">
        <f>G56+G58</f>
        <v>142150</v>
      </c>
      <c r="H55" s="11">
        <f>H56+H58</f>
        <v>36247</v>
      </c>
      <c r="I55" s="11">
        <f>I56+I58</f>
        <v>41109</v>
      </c>
      <c r="J55" s="11">
        <f>J56+J58</f>
        <v>0</v>
      </c>
      <c r="K55" s="11">
        <f>F55-I55-J55</f>
        <v>137288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142150</v>
      </c>
      <c r="E56" s="11">
        <f>E57</f>
        <v>52150</v>
      </c>
      <c r="F56" s="11">
        <f>G56+H56</f>
        <v>157553</v>
      </c>
      <c r="G56" s="11">
        <f>G57</f>
        <v>142150</v>
      </c>
      <c r="H56" s="11">
        <f>H57</f>
        <v>15403</v>
      </c>
      <c r="I56" s="11">
        <f>I57</f>
        <v>20265</v>
      </c>
      <c r="J56" s="11">
        <f>J57</f>
        <v>0</v>
      </c>
      <c r="K56" s="11">
        <f>F56-I56-J56</f>
        <v>137288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v>142150</v>
      </c>
      <c r="E57" s="11">
        <v>52150</v>
      </c>
      <c r="F57" s="11">
        <f>G57+H57</f>
        <v>157553</v>
      </c>
      <c r="G57" s="11">
        <v>142150</v>
      </c>
      <c r="H57" s="11">
        <v>15403</v>
      </c>
      <c r="I57" s="11">
        <v>20265</v>
      </c>
      <c r="J57" s="11">
        <v>0</v>
      </c>
      <c r="K57" s="11">
        <f>F57-I57-J57</f>
        <v>137288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28000</v>
      </c>
      <c r="E58" s="11">
        <v>24000</v>
      </c>
      <c r="F58" s="11">
        <f>G58+H58</f>
        <v>20844</v>
      </c>
      <c r="G58" s="11">
        <v>0</v>
      </c>
      <c r="H58" s="11">
        <v>20844</v>
      </c>
      <c r="I58" s="11">
        <v>20844</v>
      </c>
      <c r="J58" s="11">
        <v>0</v>
      </c>
      <c r="K58" s="11">
        <f>F58-I58-J58</f>
        <v>0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f>+D60+D61</f>
        <v>108200</v>
      </c>
      <c r="E59" s="11">
        <f>+E60+E61</f>
        <v>39200</v>
      </c>
      <c r="F59" s="11">
        <f>G59+H59</f>
        <v>116189</v>
      </c>
      <c r="G59" s="11">
        <f>+G60+G61</f>
        <v>27763</v>
      </c>
      <c r="H59" s="11">
        <f>+H60+H61</f>
        <v>88426</v>
      </c>
      <c r="I59" s="11">
        <f>+I60+I61</f>
        <v>37373</v>
      </c>
      <c r="J59" s="11">
        <f>+J60+J61</f>
        <v>0</v>
      </c>
      <c r="K59" s="11">
        <f>F59-I59-J59</f>
        <v>78816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104200</v>
      </c>
      <c r="E60" s="11">
        <v>38200</v>
      </c>
      <c r="F60" s="11">
        <f>G60+H60</f>
        <v>113641</v>
      </c>
      <c r="G60" s="11">
        <v>25927</v>
      </c>
      <c r="H60" s="11">
        <v>87714</v>
      </c>
      <c r="I60" s="11">
        <v>36661</v>
      </c>
      <c r="J60" s="11">
        <v>0</v>
      </c>
      <c r="K60" s="11">
        <f>F60-I60-J60</f>
        <v>76980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4000</v>
      </c>
      <c r="E61" s="11">
        <v>1000</v>
      </c>
      <c r="F61" s="11">
        <f>G61+H61</f>
        <v>2548</v>
      </c>
      <c r="G61" s="11">
        <v>1836</v>
      </c>
      <c r="H61" s="11">
        <v>712</v>
      </c>
      <c r="I61" s="11">
        <v>712</v>
      </c>
      <c r="J61" s="11">
        <v>0</v>
      </c>
      <c r="K61" s="11">
        <f>F61-I61-J61</f>
        <v>1836</v>
      </c>
    </row>
    <row r="62" spans="1:11" s="6" customFormat="1" ht="33" x14ac:dyDescent="0.25">
      <c r="A62" s="10" t="s">
        <v>172</v>
      </c>
      <c r="B62" s="10" t="s">
        <v>173</v>
      </c>
      <c r="C62" s="10" t="s">
        <v>174</v>
      </c>
      <c r="D62" s="11">
        <v>-411000</v>
      </c>
      <c r="E62" s="11">
        <v>-100000</v>
      </c>
      <c r="F62" s="11">
        <f>G62+H62</f>
        <v>-51000</v>
      </c>
      <c r="G62" s="11">
        <v>0</v>
      </c>
      <c r="H62" s="11">
        <v>-51000</v>
      </c>
      <c r="I62" s="11">
        <v>-51000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411000</v>
      </c>
      <c r="E63" s="11">
        <v>100000</v>
      </c>
      <c r="F63" s="11">
        <f>G63+H63</f>
        <v>51000</v>
      </c>
      <c r="G63" s="11">
        <v>0</v>
      </c>
      <c r="H63" s="11">
        <v>51000</v>
      </c>
      <c r="I63" s="11">
        <v>51000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f>D65</f>
        <v>0</v>
      </c>
      <c r="E64" s="11">
        <f>E65</f>
        <v>0</v>
      </c>
      <c r="F64" s="11">
        <f>G64+H64</f>
        <v>690</v>
      </c>
      <c r="G64" s="11">
        <f>G65</f>
        <v>0</v>
      </c>
      <c r="H64" s="11">
        <f>H65</f>
        <v>690</v>
      </c>
      <c r="I64" s="11">
        <f>I65</f>
        <v>690</v>
      </c>
      <c r="J64" s="11">
        <f>J65</f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f>D66</f>
        <v>0</v>
      </c>
      <c r="E65" s="11">
        <f>E66</f>
        <v>0</v>
      </c>
      <c r="F65" s="11">
        <f>G65+H65</f>
        <v>690</v>
      </c>
      <c r="G65" s="11">
        <f>G66</f>
        <v>0</v>
      </c>
      <c r="H65" s="11">
        <f>H66</f>
        <v>690</v>
      </c>
      <c r="I65" s="11">
        <f>I66</f>
        <v>690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v>0</v>
      </c>
      <c r="E66" s="11">
        <v>0</v>
      </c>
      <c r="F66" s="11">
        <f>G66+H66</f>
        <v>690</v>
      </c>
      <c r="G66" s="11">
        <v>0</v>
      </c>
      <c r="H66" s="11">
        <v>690</v>
      </c>
      <c r="I66" s="11">
        <v>690</v>
      </c>
      <c r="J66" s="11">
        <v>0</v>
      </c>
      <c r="K66" s="11">
        <f>F66-I66-J66</f>
        <v>0</v>
      </c>
    </row>
    <row r="67" spans="1:12" s="6" customFormat="1" x14ac:dyDescent="0.25">
      <c r="A67" s="10" t="s">
        <v>187</v>
      </c>
      <c r="B67" s="10" t="s">
        <v>188</v>
      </c>
      <c r="C67" s="10" t="s">
        <v>189</v>
      </c>
      <c r="D67" s="11">
        <f>D68</f>
        <v>145330</v>
      </c>
      <c r="E67" s="11">
        <f>E68</f>
        <v>52330</v>
      </c>
      <c r="F67" s="11">
        <f>G67+H67</f>
        <v>57271</v>
      </c>
      <c r="G67" s="11">
        <f>G68</f>
        <v>0</v>
      </c>
      <c r="H67" s="11">
        <f>H68</f>
        <v>57271</v>
      </c>
      <c r="I67" s="11">
        <f>I68</f>
        <v>57271</v>
      </c>
      <c r="J67" s="11">
        <f>J68</f>
        <v>0</v>
      </c>
      <c r="K67" s="11">
        <f>F67-I67-J67</f>
        <v>0</v>
      </c>
    </row>
    <row r="68" spans="1:12" s="6" customFormat="1" ht="22.5" x14ac:dyDescent="0.25">
      <c r="A68" s="10" t="s">
        <v>190</v>
      </c>
      <c r="B68" s="10" t="s">
        <v>191</v>
      </c>
      <c r="C68" s="10" t="s">
        <v>192</v>
      </c>
      <c r="D68" s="11">
        <f>D69</f>
        <v>145330</v>
      </c>
      <c r="E68" s="11">
        <f>E69</f>
        <v>52330</v>
      </c>
      <c r="F68" s="11">
        <f>G68+H68</f>
        <v>57271</v>
      </c>
      <c r="G68" s="11">
        <f>G69</f>
        <v>0</v>
      </c>
      <c r="H68" s="11">
        <f>H69</f>
        <v>57271</v>
      </c>
      <c r="I68" s="11">
        <f>I69</f>
        <v>57271</v>
      </c>
      <c r="J68" s="11">
        <f>J69</f>
        <v>0</v>
      </c>
      <c r="K68" s="11">
        <f>F68-I68-J68</f>
        <v>0</v>
      </c>
    </row>
    <row r="69" spans="1:12" s="6" customFormat="1" ht="96" x14ac:dyDescent="0.25">
      <c r="A69" s="10" t="s">
        <v>193</v>
      </c>
      <c r="B69" s="10" t="s">
        <v>194</v>
      </c>
      <c r="C69" s="10" t="s">
        <v>195</v>
      </c>
      <c r="D69" s="11">
        <f>+D70+D71</f>
        <v>145330</v>
      </c>
      <c r="E69" s="11">
        <f>+E70+E71</f>
        <v>52330</v>
      </c>
      <c r="F69" s="11">
        <f>G69+H69</f>
        <v>57271</v>
      </c>
      <c r="G69" s="11">
        <f>+G70+G71</f>
        <v>0</v>
      </c>
      <c r="H69" s="11">
        <f>+H70+H71</f>
        <v>57271</v>
      </c>
      <c r="I69" s="11">
        <f>+I70+I71</f>
        <v>57271</v>
      </c>
      <c r="J69" s="11">
        <f>+J70+J71</f>
        <v>0</v>
      </c>
      <c r="K69" s="11">
        <f>F69-I69-J69</f>
        <v>0</v>
      </c>
    </row>
    <row r="70" spans="1:12" s="6" customFormat="1" ht="43.5" x14ac:dyDescent="0.25">
      <c r="A70" s="10" t="s">
        <v>196</v>
      </c>
      <c r="B70" s="10" t="s">
        <v>197</v>
      </c>
      <c r="C70" s="10" t="s">
        <v>198</v>
      </c>
      <c r="D70" s="11">
        <v>81330</v>
      </c>
      <c r="E70" s="11">
        <v>36330</v>
      </c>
      <c r="F70" s="11">
        <f>G70+H70</f>
        <v>41308</v>
      </c>
      <c r="G70" s="11">
        <v>0</v>
      </c>
      <c r="H70" s="11">
        <v>41308</v>
      </c>
      <c r="I70" s="11">
        <v>41308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v>64000</v>
      </c>
      <c r="E71" s="11">
        <v>16000</v>
      </c>
      <c r="F71" s="11">
        <f>G71+H71</f>
        <v>15963</v>
      </c>
      <c r="G71" s="11">
        <v>0</v>
      </c>
      <c r="H71" s="11">
        <v>15963</v>
      </c>
      <c r="I71" s="11">
        <v>15963</v>
      </c>
      <c r="J71" s="11">
        <v>0</v>
      </c>
      <c r="K71" s="11">
        <f>F71-I71-J71</f>
        <v>0</v>
      </c>
    </row>
    <row r="72" spans="1:12" s="6" customFormat="1" x14ac:dyDescent="0.25">
      <c r="A72" s="8"/>
      <c r="B72" s="8"/>
      <c r="C72" s="8"/>
      <c r="D72" s="9"/>
      <c r="E72" s="9"/>
      <c r="F72" s="9"/>
      <c r="G72" s="9"/>
      <c r="H72" s="9"/>
      <c r="I72" s="9"/>
      <c r="J72" s="9"/>
      <c r="K72" s="9"/>
    </row>
    <row r="73" spans="1:12" x14ac:dyDescent="0.25">
      <c r="A73" s="13" t="s">
        <v>202</v>
      </c>
      <c r="B73" s="13"/>
      <c r="C73" s="13"/>
      <c r="D73" s="13"/>
      <c r="E73" s="13"/>
      <c r="F73" s="13"/>
      <c r="G73" s="13"/>
      <c r="H73" s="13"/>
      <c r="I73" s="13" t="s">
        <v>204</v>
      </c>
      <c r="J73" s="13"/>
      <c r="K73" s="13"/>
      <c r="L73" s="13"/>
    </row>
    <row r="74" spans="1:12" x14ac:dyDescent="0.25">
      <c r="A74" s="3" t="s">
        <v>203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145" spans="1:20" x14ac:dyDescent="0.25">
      <c r="A145" s="12"/>
      <c r="B145" s="12"/>
      <c r="C145" s="12"/>
      <c r="D145" s="12"/>
      <c r="I145" s="12"/>
      <c r="J145" s="12"/>
      <c r="K145" s="12"/>
      <c r="L145" s="12"/>
      <c r="Q145" s="12"/>
      <c r="R145" s="12"/>
      <c r="S145" s="12"/>
      <c r="T145" s="12"/>
    </row>
  </sheetData>
  <mergeCells count="22">
    <mergeCell ref="A73:D73"/>
    <mergeCell ref="A74:D74"/>
    <mergeCell ref="E73:H73"/>
    <mergeCell ref="E74:H74"/>
    <mergeCell ref="I73:L73"/>
    <mergeCell ref="I74:L7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021BD-EBAC-4103-910C-A937645134E6}">
  <dimension ref="A1:T13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206</v>
      </c>
      <c r="C11" s="10" t="s">
        <v>21</v>
      </c>
      <c r="D11" s="11">
        <f>D12+D63</f>
        <v>5038380</v>
      </c>
      <c r="E11" s="11">
        <f>E12+E63</f>
        <v>1327900</v>
      </c>
      <c r="F11" s="11">
        <f>G11+H11</f>
        <v>2043235</v>
      </c>
      <c r="G11" s="11">
        <f>G12+G63</f>
        <v>710481</v>
      </c>
      <c r="H11" s="11">
        <f>H12+H63</f>
        <v>1332754</v>
      </c>
      <c r="I11" s="11">
        <f>I12+I63</f>
        <v>1118590</v>
      </c>
      <c r="J11" s="11">
        <f>J12+J63</f>
        <v>0</v>
      </c>
      <c r="K11" s="11">
        <f>F11-I11-J11</f>
        <v>924645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4893050</v>
      </c>
      <c r="E12" s="11">
        <f>E13+E45</f>
        <v>1275570</v>
      </c>
      <c r="F12" s="11">
        <f>G12+H12</f>
        <v>1985964</v>
      </c>
      <c r="G12" s="11">
        <f>G13+G45</f>
        <v>710481</v>
      </c>
      <c r="H12" s="11">
        <f>H13+H45</f>
        <v>1275483</v>
      </c>
      <c r="I12" s="11">
        <f>I13+I45</f>
        <v>1061319</v>
      </c>
      <c r="J12" s="11">
        <f>J13+J45</f>
        <v>0</v>
      </c>
      <c r="K12" s="11">
        <f>F12-I12-J12</f>
        <v>924645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D14+D22+D32+D42</f>
        <v>4990600</v>
      </c>
      <c r="E13" s="11">
        <f>E14+E22+E32+E42</f>
        <v>1251120</v>
      </c>
      <c r="F13" s="11">
        <f>G13+H13</f>
        <v>1711367</v>
      </c>
      <c r="G13" s="11">
        <f>G14+G22+G32+G42</f>
        <v>540431</v>
      </c>
      <c r="H13" s="11">
        <f>H14+H22+H32+H42</f>
        <v>1170936</v>
      </c>
      <c r="I13" s="11">
        <f>I14+I22+I32+I42</f>
        <v>1026243</v>
      </c>
      <c r="J13" s="11">
        <f>J14+J22+J32+J42</f>
        <v>0</v>
      </c>
      <c r="K13" s="11">
        <f>F13-I13-J13</f>
        <v>685124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1082000</v>
      </c>
      <c r="E14" s="11">
        <f>+E15</f>
        <v>295320</v>
      </c>
      <c r="F14" s="11">
        <f>G14+H14</f>
        <v>262749</v>
      </c>
      <c r="G14" s="11">
        <f>+G15</f>
        <v>1</v>
      </c>
      <c r="H14" s="11">
        <f>+H15</f>
        <v>262748</v>
      </c>
      <c r="I14" s="11">
        <f>+I15</f>
        <v>262749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207</v>
      </c>
      <c r="B15" s="10" t="s">
        <v>35</v>
      </c>
      <c r="C15" s="10" t="s">
        <v>36</v>
      </c>
      <c r="D15" s="11">
        <f>D16+D18</f>
        <v>1082000</v>
      </c>
      <c r="E15" s="11">
        <f>E16+E18</f>
        <v>295320</v>
      </c>
      <c r="F15" s="11">
        <f>G15+H15</f>
        <v>262749</v>
      </c>
      <c r="G15" s="11">
        <f>G16+G18</f>
        <v>1</v>
      </c>
      <c r="H15" s="11">
        <f>H16+H18</f>
        <v>262748</v>
      </c>
      <c r="I15" s="11">
        <f>I16+I18</f>
        <v>262749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8000</v>
      </c>
      <c r="E16" s="11">
        <f>+E17</f>
        <v>320</v>
      </c>
      <c r="F16" s="11">
        <f>G16+H16</f>
        <v>294</v>
      </c>
      <c r="G16" s="11">
        <f>+G17</f>
        <v>1</v>
      </c>
      <c r="H16" s="11">
        <f>+H17</f>
        <v>293</v>
      </c>
      <c r="I16" s="11">
        <f>+I17</f>
        <v>294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208</v>
      </c>
      <c r="B17" s="10" t="s">
        <v>41</v>
      </c>
      <c r="C17" s="10" t="s">
        <v>42</v>
      </c>
      <c r="D17" s="11">
        <v>8000</v>
      </c>
      <c r="E17" s="11">
        <v>320</v>
      </c>
      <c r="F17" s="11">
        <f>G17+H17</f>
        <v>294</v>
      </c>
      <c r="G17" s="11">
        <v>1</v>
      </c>
      <c r="H17" s="11">
        <v>293</v>
      </c>
      <c r="I17" s="11">
        <v>294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1074000</v>
      </c>
      <c r="E18" s="11">
        <f>E19+E20+E21</f>
        <v>295000</v>
      </c>
      <c r="F18" s="11">
        <f>G18+H18</f>
        <v>262455</v>
      </c>
      <c r="G18" s="11">
        <f>G19+G20+G21</f>
        <v>0</v>
      </c>
      <c r="H18" s="11">
        <f>H19+H20+H21</f>
        <v>262455</v>
      </c>
      <c r="I18" s="11">
        <f>I19+I20+I21</f>
        <v>262455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202000</v>
      </c>
      <c r="E19" s="11">
        <v>65000</v>
      </c>
      <c r="F19" s="11">
        <f>G19+H19</f>
        <v>58922</v>
      </c>
      <c r="G19" s="11">
        <v>0</v>
      </c>
      <c r="H19" s="11">
        <v>58922</v>
      </c>
      <c r="I19" s="11">
        <v>58922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178000</v>
      </c>
      <c r="E20" s="11">
        <v>42000</v>
      </c>
      <c r="F20" s="11">
        <f>G20+H20</f>
        <v>40210</v>
      </c>
      <c r="G20" s="11">
        <v>0</v>
      </c>
      <c r="H20" s="11">
        <v>40210</v>
      </c>
      <c r="I20" s="11">
        <v>40210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694000</v>
      </c>
      <c r="E21" s="11">
        <v>188000</v>
      </c>
      <c r="F21" s="11">
        <f>G21+H21</f>
        <v>163323</v>
      </c>
      <c r="G21" s="11">
        <v>0</v>
      </c>
      <c r="H21" s="11">
        <v>163323</v>
      </c>
      <c r="I21" s="11">
        <v>163323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209</v>
      </c>
      <c r="B22" s="10" t="s">
        <v>56</v>
      </c>
      <c r="C22" s="10" t="s">
        <v>57</v>
      </c>
      <c r="D22" s="11">
        <f>D23</f>
        <v>823900</v>
      </c>
      <c r="E22" s="11">
        <f>E23</f>
        <v>233400</v>
      </c>
      <c r="F22" s="11">
        <f>G22+H22</f>
        <v>729261</v>
      </c>
      <c r="G22" s="11">
        <f>G23</f>
        <v>458023</v>
      </c>
      <c r="H22" s="11">
        <f>H23</f>
        <v>271238</v>
      </c>
      <c r="I22" s="11">
        <f>I23</f>
        <v>166614</v>
      </c>
      <c r="J22" s="11">
        <f>J23</f>
        <v>0</v>
      </c>
      <c r="K22" s="11">
        <f>F22-I22-J22</f>
        <v>562647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823900</v>
      </c>
      <c r="E23" s="11">
        <f>E24+E27+E31</f>
        <v>233400</v>
      </c>
      <c r="F23" s="11">
        <f>G23+H23</f>
        <v>729261</v>
      </c>
      <c r="G23" s="11">
        <f>G24+G27+G31</f>
        <v>458023</v>
      </c>
      <c r="H23" s="11">
        <f>H24+H27+H31</f>
        <v>271238</v>
      </c>
      <c r="I23" s="11">
        <f>I24+I27+I31</f>
        <v>166614</v>
      </c>
      <c r="J23" s="11">
        <f>J24+J27+J31</f>
        <v>0</v>
      </c>
      <c r="K23" s="11">
        <f>F23-I23-J23</f>
        <v>562647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81000</v>
      </c>
      <c r="E24" s="11">
        <f>E25+E26</f>
        <v>27000</v>
      </c>
      <c r="F24" s="11">
        <f>G24+H24</f>
        <v>53380</v>
      </c>
      <c r="G24" s="11">
        <f>G25+G26</f>
        <v>25528</v>
      </c>
      <c r="H24" s="11">
        <f>H25+H26</f>
        <v>27852</v>
      </c>
      <c r="I24" s="11">
        <f>I25+I26</f>
        <v>14654</v>
      </c>
      <c r="J24" s="11">
        <f>J25+J26</f>
        <v>0</v>
      </c>
      <c r="K24" s="11">
        <f>F24-I24-J24</f>
        <v>38726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43700</v>
      </c>
      <c r="E25" s="11">
        <v>14700</v>
      </c>
      <c r="F25" s="11">
        <f>G25+H25</f>
        <v>43627</v>
      </c>
      <c r="G25" s="11">
        <v>25430</v>
      </c>
      <c r="H25" s="11">
        <v>18197</v>
      </c>
      <c r="I25" s="11">
        <v>12876</v>
      </c>
      <c r="J25" s="11">
        <v>0</v>
      </c>
      <c r="K25" s="11">
        <f>F25-I25-J25</f>
        <v>30751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37300</v>
      </c>
      <c r="E26" s="11">
        <v>12300</v>
      </c>
      <c r="F26" s="11">
        <f>G26+H26</f>
        <v>9753</v>
      </c>
      <c r="G26" s="11">
        <v>98</v>
      </c>
      <c r="H26" s="11">
        <v>9655</v>
      </c>
      <c r="I26" s="11">
        <v>1778</v>
      </c>
      <c r="J26" s="11">
        <v>0</v>
      </c>
      <c r="K26" s="11">
        <f>F26-I26-J26</f>
        <v>7975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742900</v>
      </c>
      <c r="E27" s="11">
        <f>E28+E29+E30</f>
        <v>206400</v>
      </c>
      <c r="F27" s="11">
        <f>G27+H27</f>
        <v>670677</v>
      </c>
      <c r="G27" s="11">
        <f>G28+G29+G30</f>
        <v>432495</v>
      </c>
      <c r="H27" s="11">
        <f>H28+H29+H30</f>
        <v>238182</v>
      </c>
      <c r="I27" s="11">
        <f>I28+I29+I30</f>
        <v>146756</v>
      </c>
      <c r="J27" s="11">
        <f>J28+J29+J30</f>
        <v>0</v>
      </c>
      <c r="K27" s="11">
        <f>F27-I27-J27</f>
        <v>523921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104600</v>
      </c>
      <c r="E28" s="11">
        <v>32600</v>
      </c>
      <c r="F28" s="11">
        <f>G28+H28</f>
        <v>104358</v>
      </c>
      <c r="G28" s="11">
        <v>70875</v>
      </c>
      <c r="H28" s="11">
        <v>33483</v>
      </c>
      <c r="I28" s="11">
        <v>22626</v>
      </c>
      <c r="J28" s="11">
        <v>0</v>
      </c>
      <c r="K28" s="11">
        <f>F28-I28-J28</f>
        <v>81732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15800</v>
      </c>
      <c r="E29" s="11">
        <v>5800</v>
      </c>
      <c r="F29" s="11">
        <f>G29+H29</f>
        <v>5691</v>
      </c>
      <c r="G29" s="11">
        <v>91</v>
      </c>
      <c r="H29" s="11">
        <v>5600</v>
      </c>
      <c r="I29" s="11">
        <v>3268</v>
      </c>
      <c r="J29" s="11">
        <v>0</v>
      </c>
      <c r="K29" s="11">
        <f>F29-I29-J29</f>
        <v>2423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622500</v>
      </c>
      <c r="E30" s="11">
        <v>168000</v>
      </c>
      <c r="F30" s="11">
        <f>G30+H30</f>
        <v>560628</v>
      </c>
      <c r="G30" s="11">
        <v>361529</v>
      </c>
      <c r="H30" s="11">
        <v>199099</v>
      </c>
      <c r="I30" s="11">
        <v>120862</v>
      </c>
      <c r="J30" s="11">
        <v>0</v>
      </c>
      <c r="K30" s="11">
        <f>F30-I30-J30</f>
        <v>439766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0</v>
      </c>
      <c r="E31" s="11">
        <v>0</v>
      </c>
      <c r="F31" s="11">
        <f>G31+H31</f>
        <v>5204</v>
      </c>
      <c r="G31" s="11">
        <v>0</v>
      </c>
      <c r="H31" s="11">
        <v>5204</v>
      </c>
      <c r="I31" s="11">
        <v>5204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210</v>
      </c>
      <c r="B32" s="10" t="s">
        <v>86</v>
      </c>
      <c r="C32" s="10" t="s">
        <v>87</v>
      </c>
      <c r="D32" s="11">
        <f>D33+D37</f>
        <v>3081100</v>
      </c>
      <c r="E32" s="11">
        <f>E33+E37</f>
        <v>718800</v>
      </c>
      <c r="F32" s="11">
        <f>G32+H32</f>
        <v>715800</v>
      </c>
      <c r="G32" s="11">
        <f>G33+G37</f>
        <v>80630</v>
      </c>
      <c r="H32" s="11">
        <f>H33+H37</f>
        <v>635170</v>
      </c>
      <c r="I32" s="11">
        <f>I33+I37</f>
        <v>595709</v>
      </c>
      <c r="J32" s="11">
        <f>J33+J37</f>
        <v>0</v>
      </c>
      <c r="K32" s="11">
        <f>F32-I32-J32</f>
        <v>120091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2870000</v>
      </c>
      <c r="E33" s="11">
        <f>+E34+E35+E36</f>
        <v>651000</v>
      </c>
      <c r="F33" s="11">
        <f>G33+H33</f>
        <v>570000</v>
      </c>
      <c r="G33" s="11">
        <f>+G34+G35+G36</f>
        <v>0</v>
      </c>
      <c r="H33" s="11">
        <f>+H34+H35+H36</f>
        <v>570000</v>
      </c>
      <c r="I33" s="11">
        <f>+I34+I35+I36</f>
        <v>570000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211</v>
      </c>
      <c r="B34" s="10" t="s">
        <v>92</v>
      </c>
      <c r="C34" s="10" t="s">
        <v>93</v>
      </c>
      <c r="D34" s="11">
        <v>1646000</v>
      </c>
      <c r="E34" s="11">
        <v>349000</v>
      </c>
      <c r="F34" s="11">
        <f>G34+H34</f>
        <v>287000</v>
      </c>
      <c r="G34" s="11">
        <v>0</v>
      </c>
      <c r="H34" s="11">
        <v>287000</v>
      </c>
      <c r="I34" s="11">
        <v>287000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212</v>
      </c>
      <c r="B35" s="10" t="s">
        <v>95</v>
      </c>
      <c r="C35" s="10" t="s">
        <v>96</v>
      </c>
      <c r="D35" s="11">
        <v>25000</v>
      </c>
      <c r="E35" s="11">
        <v>9000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1199000</v>
      </c>
      <c r="E36" s="11">
        <v>293000</v>
      </c>
      <c r="F36" s="11">
        <f>G36+H36</f>
        <v>283000</v>
      </c>
      <c r="G36" s="11">
        <v>0</v>
      </c>
      <c r="H36" s="11">
        <v>283000</v>
      </c>
      <c r="I36" s="11">
        <v>283000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213</v>
      </c>
      <c r="B37" s="10" t="s">
        <v>101</v>
      </c>
      <c r="C37" s="10" t="s">
        <v>102</v>
      </c>
      <c r="D37" s="11">
        <f>D38+D41</f>
        <v>211100</v>
      </c>
      <c r="E37" s="11">
        <f>E38+E41</f>
        <v>67800</v>
      </c>
      <c r="F37" s="11">
        <f>G37+H37</f>
        <v>145800</v>
      </c>
      <c r="G37" s="11">
        <f>G38+G41</f>
        <v>80630</v>
      </c>
      <c r="H37" s="11">
        <f>H38+H41</f>
        <v>65170</v>
      </c>
      <c r="I37" s="11">
        <f>I38+I41</f>
        <v>25709</v>
      </c>
      <c r="J37" s="11">
        <f>J38+J41</f>
        <v>0</v>
      </c>
      <c r="K37" s="11">
        <f>F37-I37-J37</f>
        <v>120091</v>
      </c>
    </row>
    <row r="38" spans="1:11" s="6" customFormat="1" ht="22.5" x14ac:dyDescent="0.25">
      <c r="A38" s="10" t="s">
        <v>214</v>
      </c>
      <c r="B38" s="10" t="s">
        <v>104</v>
      </c>
      <c r="C38" s="10" t="s">
        <v>105</v>
      </c>
      <c r="D38" s="11">
        <f>D39+D40</f>
        <v>210400</v>
      </c>
      <c r="E38" s="11">
        <f>E39+E40</f>
        <v>67100</v>
      </c>
      <c r="F38" s="11">
        <f>G38+H38</f>
        <v>145588</v>
      </c>
      <c r="G38" s="11">
        <f>G39+G40</f>
        <v>80604</v>
      </c>
      <c r="H38" s="11">
        <f>H39+H40</f>
        <v>64984</v>
      </c>
      <c r="I38" s="11">
        <f>I39+I40</f>
        <v>25497</v>
      </c>
      <c r="J38" s="11">
        <f>J39+J40</f>
        <v>0</v>
      </c>
      <c r="K38" s="11">
        <f>F38-I38-J38</f>
        <v>120091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93900</v>
      </c>
      <c r="E39" s="11">
        <v>28600</v>
      </c>
      <c r="F39" s="11">
        <f>G39+H39</f>
        <v>91403</v>
      </c>
      <c r="G39" s="11">
        <v>41868</v>
      </c>
      <c r="H39" s="11">
        <v>49535</v>
      </c>
      <c r="I39" s="11">
        <v>20077</v>
      </c>
      <c r="J39" s="11">
        <v>0</v>
      </c>
      <c r="K39" s="11">
        <f>F39-I39-J39</f>
        <v>71326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116500</v>
      </c>
      <c r="E40" s="11">
        <v>38500</v>
      </c>
      <c r="F40" s="11">
        <f>G40+H40</f>
        <v>54185</v>
      </c>
      <c r="G40" s="11">
        <v>38736</v>
      </c>
      <c r="H40" s="11">
        <v>15449</v>
      </c>
      <c r="I40" s="11">
        <v>5420</v>
      </c>
      <c r="J40" s="11">
        <v>0</v>
      </c>
      <c r="K40" s="11">
        <f>F40-I40-J40</f>
        <v>48765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700</v>
      </c>
      <c r="E41" s="11">
        <v>700</v>
      </c>
      <c r="F41" s="11">
        <f>G41+H41</f>
        <v>212</v>
      </c>
      <c r="G41" s="11">
        <v>26</v>
      </c>
      <c r="H41" s="11">
        <v>186</v>
      </c>
      <c r="I41" s="11">
        <v>212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116</v>
      </c>
      <c r="C42" s="10" t="s">
        <v>117</v>
      </c>
      <c r="D42" s="11">
        <f>D43</f>
        <v>3600</v>
      </c>
      <c r="E42" s="11">
        <f>E43</f>
        <v>3600</v>
      </c>
      <c r="F42" s="11">
        <f>G42+H42</f>
        <v>3557</v>
      </c>
      <c r="G42" s="11">
        <f>G43</f>
        <v>1777</v>
      </c>
      <c r="H42" s="11">
        <f>H43</f>
        <v>1780</v>
      </c>
      <c r="I42" s="11">
        <f>I43</f>
        <v>1171</v>
      </c>
      <c r="J42" s="11">
        <f>J43</f>
        <v>0</v>
      </c>
      <c r="K42" s="11">
        <f>F42-I42-J42</f>
        <v>2386</v>
      </c>
    </row>
    <row r="43" spans="1:11" s="6" customFormat="1" x14ac:dyDescent="0.25">
      <c r="A43" s="10" t="s">
        <v>215</v>
      </c>
      <c r="B43" s="10" t="s">
        <v>119</v>
      </c>
      <c r="C43" s="10" t="s">
        <v>120</v>
      </c>
      <c r="D43" s="11">
        <f>D44</f>
        <v>3600</v>
      </c>
      <c r="E43" s="11">
        <f>E44</f>
        <v>3600</v>
      </c>
      <c r="F43" s="11">
        <f>G43+H43</f>
        <v>3557</v>
      </c>
      <c r="G43" s="11">
        <f>G44</f>
        <v>1777</v>
      </c>
      <c r="H43" s="11">
        <f>H44</f>
        <v>1780</v>
      </c>
      <c r="I43" s="11">
        <f>I44</f>
        <v>1171</v>
      </c>
      <c r="J43" s="11">
        <f>J44</f>
        <v>0</v>
      </c>
      <c r="K43" s="11">
        <f>F43-I43-J43</f>
        <v>2386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3600</v>
      </c>
      <c r="E44" s="11">
        <v>3600</v>
      </c>
      <c r="F44" s="11">
        <f>G44+H44</f>
        <v>3557</v>
      </c>
      <c r="G44" s="11">
        <v>1777</v>
      </c>
      <c r="H44" s="11">
        <v>1780</v>
      </c>
      <c r="I44" s="11">
        <v>1171</v>
      </c>
      <c r="J44" s="11">
        <v>0</v>
      </c>
      <c r="K44" s="11">
        <f>F44-I44-J44</f>
        <v>2386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D46+D51</f>
        <v>-97550</v>
      </c>
      <c r="E45" s="11">
        <f>E46+E51</f>
        <v>24450</v>
      </c>
      <c r="F45" s="11">
        <f>G45+H45</f>
        <v>274597</v>
      </c>
      <c r="G45" s="11">
        <f>G46+G51</f>
        <v>170050</v>
      </c>
      <c r="H45" s="11">
        <f>H46+H51</f>
        <v>104547</v>
      </c>
      <c r="I45" s="11">
        <f>I46+I51</f>
        <v>35076</v>
      </c>
      <c r="J45" s="11">
        <f>J46+J51</f>
        <v>0</v>
      </c>
      <c r="K45" s="11">
        <f>F45-I45-J45</f>
        <v>239521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27100</v>
      </c>
      <c r="E46" s="11">
        <f>E47</f>
        <v>7100</v>
      </c>
      <c r="F46" s="11">
        <f>G46+H46</f>
        <v>27612</v>
      </c>
      <c r="G46" s="11">
        <f>G47</f>
        <v>137</v>
      </c>
      <c r="H46" s="11">
        <f>H47</f>
        <v>27475</v>
      </c>
      <c r="I46" s="11">
        <f>I47</f>
        <v>4195</v>
      </c>
      <c r="J46" s="11">
        <f>J47</f>
        <v>0</v>
      </c>
      <c r="K46" s="11">
        <f>F46-I46-J46</f>
        <v>23417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+D48+D50</f>
        <v>27100</v>
      </c>
      <c r="E47" s="11">
        <f>+E48+E50</f>
        <v>7100</v>
      </c>
      <c r="F47" s="11">
        <f>G47+H47</f>
        <v>27612</v>
      </c>
      <c r="G47" s="11">
        <f>+G48+G50</f>
        <v>137</v>
      </c>
      <c r="H47" s="11">
        <f>+H48+H50</f>
        <v>27475</v>
      </c>
      <c r="I47" s="11">
        <f>+I48+I50</f>
        <v>4195</v>
      </c>
      <c r="J47" s="11">
        <f>+J48+J50</f>
        <v>0</v>
      </c>
      <c r="K47" s="11">
        <f>F47-I47-J47</f>
        <v>23417</v>
      </c>
    </row>
    <row r="48" spans="1:11" s="6" customFormat="1" x14ac:dyDescent="0.25">
      <c r="A48" s="10" t="s">
        <v>216</v>
      </c>
      <c r="B48" s="10" t="s">
        <v>134</v>
      </c>
      <c r="C48" s="10" t="s">
        <v>135</v>
      </c>
      <c r="D48" s="11">
        <f>+D49</f>
        <v>27100</v>
      </c>
      <c r="E48" s="11">
        <f>+E49</f>
        <v>7100</v>
      </c>
      <c r="F48" s="11">
        <f>G48+H48</f>
        <v>27535</v>
      </c>
      <c r="G48" s="11">
        <f>+G49</f>
        <v>60</v>
      </c>
      <c r="H48" s="11">
        <f>+H49</f>
        <v>27475</v>
      </c>
      <c r="I48" s="11">
        <f>+I49</f>
        <v>4195</v>
      </c>
      <c r="J48" s="11">
        <f>+J49</f>
        <v>0</v>
      </c>
      <c r="K48" s="11">
        <f>F48-I48-J48</f>
        <v>23340</v>
      </c>
    </row>
    <row r="49" spans="1:11" s="6" customFormat="1" ht="22.5" x14ac:dyDescent="0.25">
      <c r="A49" s="10" t="s">
        <v>133</v>
      </c>
      <c r="B49" s="10" t="s">
        <v>137</v>
      </c>
      <c r="C49" s="10" t="s">
        <v>138</v>
      </c>
      <c r="D49" s="11">
        <v>27100</v>
      </c>
      <c r="E49" s="11">
        <v>7100</v>
      </c>
      <c r="F49" s="11">
        <f>G49+H49</f>
        <v>27535</v>
      </c>
      <c r="G49" s="11">
        <v>60</v>
      </c>
      <c r="H49" s="11">
        <v>27475</v>
      </c>
      <c r="I49" s="11">
        <v>4195</v>
      </c>
      <c r="J49" s="11">
        <v>0</v>
      </c>
      <c r="K49" s="11">
        <f>F49-I49-J49</f>
        <v>23340</v>
      </c>
    </row>
    <row r="50" spans="1:11" s="6" customFormat="1" x14ac:dyDescent="0.25">
      <c r="A50" s="10" t="s">
        <v>217</v>
      </c>
      <c r="B50" s="10" t="s">
        <v>140</v>
      </c>
      <c r="C50" s="10" t="s">
        <v>141</v>
      </c>
      <c r="D50" s="11">
        <v>0</v>
      </c>
      <c r="E50" s="11">
        <v>0</v>
      </c>
      <c r="F50" s="11">
        <f>G50+H50</f>
        <v>77</v>
      </c>
      <c r="G50" s="11">
        <v>77</v>
      </c>
      <c r="H50" s="11">
        <v>0</v>
      </c>
      <c r="I50" s="11">
        <v>0</v>
      </c>
      <c r="J50" s="11">
        <v>0</v>
      </c>
      <c r="K50" s="11">
        <f>F50-I50-J50</f>
        <v>77</v>
      </c>
    </row>
    <row r="51" spans="1:11" s="6" customFormat="1" ht="22.5" x14ac:dyDescent="0.25">
      <c r="A51" s="10" t="s">
        <v>218</v>
      </c>
      <c r="B51" s="10" t="s">
        <v>143</v>
      </c>
      <c r="C51" s="10" t="s">
        <v>144</v>
      </c>
      <c r="D51" s="11">
        <f>+D52+D54+D58+D61</f>
        <v>-124650</v>
      </c>
      <c r="E51" s="11">
        <f>+E52+E54+E58+E61</f>
        <v>17350</v>
      </c>
      <c r="F51" s="11">
        <f>G51+H51</f>
        <v>246985</v>
      </c>
      <c r="G51" s="11">
        <f>+G52+G54+G58+G61</f>
        <v>169913</v>
      </c>
      <c r="H51" s="11">
        <f>+H52+H54+H58+H61</f>
        <v>77072</v>
      </c>
      <c r="I51" s="11">
        <f>+I52+I54+I58+I61</f>
        <v>30881</v>
      </c>
      <c r="J51" s="11">
        <f>+J52+J54+J58+J61</f>
        <v>0</v>
      </c>
      <c r="K51" s="11">
        <f>F51-I51-J51</f>
        <v>216104</v>
      </c>
    </row>
    <row r="52" spans="1:11" s="6" customFormat="1" ht="22.5" x14ac:dyDescent="0.25">
      <c r="A52" s="10" t="s">
        <v>219</v>
      </c>
      <c r="B52" s="10" t="s">
        <v>146</v>
      </c>
      <c r="C52" s="10" t="s">
        <v>147</v>
      </c>
      <c r="D52" s="11">
        <f>D53</f>
        <v>8000</v>
      </c>
      <c r="E52" s="11">
        <f>E53</f>
        <v>2000</v>
      </c>
      <c r="F52" s="11">
        <f>G52+H52</f>
        <v>3399</v>
      </c>
      <c r="G52" s="11">
        <f>G53</f>
        <v>0</v>
      </c>
      <c r="H52" s="11">
        <f>H53</f>
        <v>3399</v>
      </c>
      <c r="I52" s="11">
        <f>I53</f>
        <v>3399</v>
      </c>
      <c r="J52" s="11">
        <f>J53</f>
        <v>0</v>
      </c>
      <c r="K52" s="11">
        <f>F52-I52-J52</f>
        <v>0</v>
      </c>
    </row>
    <row r="53" spans="1:11" s="6" customFormat="1" x14ac:dyDescent="0.25">
      <c r="A53" s="10" t="s">
        <v>220</v>
      </c>
      <c r="B53" s="10" t="s">
        <v>149</v>
      </c>
      <c r="C53" s="10" t="s">
        <v>150</v>
      </c>
      <c r="D53" s="11">
        <v>8000</v>
      </c>
      <c r="E53" s="11">
        <v>2000</v>
      </c>
      <c r="F53" s="11">
        <f>G53+H53</f>
        <v>3399</v>
      </c>
      <c r="G53" s="11">
        <v>0</v>
      </c>
      <c r="H53" s="11">
        <v>3399</v>
      </c>
      <c r="I53" s="11">
        <v>3399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148</v>
      </c>
      <c r="B54" s="10" t="s">
        <v>152</v>
      </c>
      <c r="C54" s="10" t="s">
        <v>153</v>
      </c>
      <c r="D54" s="11">
        <f>D55+D57</f>
        <v>170150</v>
      </c>
      <c r="E54" s="11">
        <f>E55+E57</f>
        <v>76150</v>
      </c>
      <c r="F54" s="11">
        <f>G54+H54</f>
        <v>178397</v>
      </c>
      <c r="G54" s="11">
        <f>G55+G57</f>
        <v>142150</v>
      </c>
      <c r="H54" s="11">
        <f>H55+H57</f>
        <v>36247</v>
      </c>
      <c r="I54" s="11">
        <f>I55+I57</f>
        <v>41109</v>
      </c>
      <c r="J54" s="11">
        <f>J55+J57</f>
        <v>0</v>
      </c>
      <c r="K54" s="11">
        <f>F54-I54-J54</f>
        <v>137288</v>
      </c>
    </row>
    <row r="55" spans="1:11" s="6" customFormat="1" ht="22.5" x14ac:dyDescent="0.25">
      <c r="A55" s="10" t="s">
        <v>221</v>
      </c>
      <c r="B55" s="10" t="s">
        <v>155</v>
      </c>
      <c r="C55" s="10" t="s">
        <v>156</v>
      </c>
      <c r="D55" s="11">
        <f>D56</f>
        <v>142150</v>
      </c>
      <c r="E55" s="11">
        <f>E56</f>
        <v>52150</v>
      </c>
      <c r="F55" s="11">
        <f>G55+H55</f>
        <v>157553</v>
      </c>
      <c r="G55" s="11">
        <f>G56</f>
        <v>142150</v>
      </c>
      <c r="H55" s="11">
        <f>H56</f>
        <v>15403</v>
      </c>
      <c r="I55" s="11">
        <f>I56</f>
        <v>20265</v>
      </c>
      <c r="J55" s="11">
        <f>J56</f>
        <v>0</v>
      </c>
      <c r="K55" s="11">
        <f>F55-I55-J55</f>
        <v>137288</v>
      </c>
    </row>
    <row r="56" spans="1:11" s="6" customFormat="1" ht="22.5" x14ac:dyDescent="0.25">
      <c r="A56" s="10" t="s">
        <v>151</v>
      </c>
      <c r="B56" s="10" t="s">
        <v>158</v>
      </c>
      <c r="C56" s="10" t="s">
        <v>159</v>
      </c>
      <c r="D56" s="11">
        <v>142150</v>
      </c>
      <c r="E56" s="11">
        <v>52150</v>
      </c>
      <c r="F56" s="11">
        <f>G56+H56</f>
        <v>157553</v>
      </c>
      <c r="G56" s="11">
        <v>142150</v>
      </c>
      <c r="H56" s="11">
        <v>15403</v>
      </c>
      <c r="I56" s="11">
        <v>20265</v>
      </c>
      <c r="J56" s="11">
        <v>0</v>
      </c>
      <c r="K56" s="11">
        <f>F56-I56-J56</f>
        <v>137288</v>
      </c>
    </row>
    <row r="57" spans="1:11" s="6" customFormat="1" x14ac:dyDescent="0.25">
      <c r="A57" s="10" t="s">
        <v>222</v>
      </c>
      <c r="B57" s="10" t="s">
        <v>161</v>
      </c>
      <c r="C57" s="10" t="s">
        <v>162</v>
      </c>
      <c r="D57" s="11">
        <v>28000</v>
      </c>
      <c r="E57" s="11">
        <v>24000</v>
      </c>
      <c r="F57" s="11">
        <f>G57+H57</f>
        <v>20844</v>
      </c>
      <c r="G57" s="11">
        <v>0</v>
      </c>
      <c r="H57" s="11">
        <v>20844</v>
      </c>
      <c r="I57" s="11">
        <v>20844</v>
      </c>
      <c r="J57" s="11">
        <v>0</v>
      </c>
      <c r="K57" s="11">
        <f>F57-I57-J57</f>
        <v>0</v>
      </c>
    </row>
    <row r="58" spans="1:11" s="6" customFormat="1" ht="33" x14ac:dyDescent="0.25">
      <c r="A58" s="10" t="s">
        <v>223</v>
      </c>
      <c r="B58" s="10" t="s">
        <v>164</v>
      </c>
      <c r="C58" s="10" t="s">
        <v>165</v>
      </c>
      <c r="D58" s="11">
        <f>+D59+D60</f>
        <v>108200</v>
      </c>
      <c r="E58" s="11">
        <f>+E59+E60</f>
        <v>39200</v>
      </c>
      <c r="F58" s="11">
        <f>G58+H58</f>
        <v>116189</v>
      </c>
      <c r="G58" s="11">
        <f>+G59+G60</f>
        <v>27763</v>
      </c>
      <c r="H58" s="11">
        <f>+H59+H60</f>
        <v>88426</v>
      </c>
      <c r="I58" s="11">
        <f>+I59+I60</f>
        <v>37373</v>
      </c>
      <c r="J58" s="11">
        <f>+J59+J60</f>
        <v>0</v>
      </c>
      <c r="K58" s="11">
        <f>F58-I58-J58</f>
        <v>78816</v>
      </c>
    </row>
    <row r="59" spans="1:11" s="6" customFormat="1" x14ac:dyDescent="0.25">
      <c r="A59" s="10" t="s">
        <v>224</v>
      </c>
      <c r="B59" s="10" t="s">
        <v>167</v>
      </c>
      <c r="C59" s="10" t="s">
        <v>168</v>
      </c>
      <c r="D59" s="11">
        <v>104200</v>
      </c>
      <c r="E59" s="11">
        <v>38200</v>
      </c>
      <c r="F59" s="11">
        <f>G59+H59</f>
        <v>113641</v>
      </c>
      <c r="G59" s="11">
        <v>25927</v>
      </c>
      <c r="H59" s="11">
        <v>87714</v>
      </c>
      <c r="I59" s="11">
        <v>36661</v>
      </c>
      <c r="J59" s="11">
        <v>0</v>
      </c>
      <c r="K59" s="11">
        <f>F59-I59-J59</f>
        <v>76980</v>
      </c>
    </row>
    <row r="60" spans="1:11" s="6" customFormat="1" x14ac:dyDescent="0.25">
      <c r="A60" s="10" t="s">
        <v>225</v>
      </c>
      <c r="B60" s="10" t="s">
        <v>170</v>
      </c>
      <c r="C60" s="10" t="s">
        <v>171</v>
      </c>
      <c r="D60" s="11">
        <v>4000</v>
      </c>
      <c r="E60" s="11">
        <v>1000</v>
      </c>
      <c r="F60" s="11">
        <f>G60+H60</f>
        <v>2548</v>
      </c>
      <c r="G60" s="11">
        <v>1836</v>
      </c>
      <c r="H60" s="11">
        <v>712</v>
      </c>
      <c r="I60" s="11">
        <v>712</v>
      </c>
      <c r="J60" s="11">
        <v>0</v>
      </c>
      <c r="K60" s="11">
        <f>F60-I60-J60</f>
        <v>1836</v>
      </c>
    </row>
    <row r="61" spans="1:11" s="6" customFormat="1" ht="22.5" x14ac:dyDescent="0.25">
      <c r="A61" s="10" t="s">
        <v>226</v>
      </c>
      <c r="B61" s="10" t="s">
        <v>227</v>
      </c>
      <c r="C61" s="10" t="s">
        <v>228</v>
      </c>
      <c r="D61" s="11">
        <f>+D62</f>
        <v>-411000</v>
      </c>
      <c r="E61" s="11">
        <f>+E62</f>
        <v>-100000</v>
      </c>
      <c r="F61" s="11">
        <f>G61+H61</f>
        <v>-51000</v>
      </c>
      <c r="G61" s="11">
        <f>+G62</f>
        <v>0</v>
      </c>
      <c r="H61" s="11">
        <f>+H62</f>
        <v>-51000</v>
      </c>
      <c r="I61" s="11">
        <f>+I62</f>
        <v>-51000</v>
      </c>
      <c r="J61" s="11">
        <f>+J62</f>
        <v>0</v>
      </c>
      <c r="K61" s="11">
        <f>F61-I61-J61</f>
        <v>0</v>
      </c>
    </row>
    <row r="62" spans="1:11" s="6" customFormat="1" ht="33" x14ac:dyDescent="0.25">
      <c r="A62" s="10" t="s">
        <v>229</v>
      </c>
      <c r="B62" s="10" t="s">
        <v>173</v>
      </c>
      <c r="C62" s="10" t="s">
        <v>174</v>
      </c>
      <c r="D62" s="11">
        <v>-411000</v>
      </c>
      <c r="E62" s="11">
        <v>-100000</v>
      </c>
      <c r="F62" s="11">
        <f>G62+H62</f>
        <v>-51000</v>
      </c>
      <c r="G62" s="11">
        <v>0</v>
      </c>
      <c r="H62" s="11">
        <v>-51000</v>
      </c>
      <c r="I62" s="11">
        <v>-51000</v>
      </c>
      <c r="J62" s="11">
        <v>0</v>
      </c>
      <c r="K62" s="11">
        <f>F62-I62-J62</f>
        <v>0</v>
      </c>
    </row>
    <row r="63" spans="1:11" s="6" customFormat="1" x14ac:dyDescent="0.25">
      <c r="A63" s="10" t="s">
        <v>181</v>
      </c>
      <c r="B63" s="10" t="s">
        <v>188</v>
      </c>
      <c r="C63" s="10" t="s">
        <v>189</v>
      </c>
      <c r="D63" s="11">
        <f>D64</f>
        <v>145330</v>
      </c>
      <c r="E63" s="11">
        <f>E64</f>
        <v>52330</v>
      </c>
      <c r="F63" s="11">
        <f>G63+H63</f>
        <v>57271</v>
      </c>
      <c r="G63" s="11">
        <f>G64</f>
        <v>0</v>
      </c>
      <c r="H63" s="11">
        <f>H64</f>
        <v>57271</v>
      </c>
      <c r="I63" s="11">
        <f>I64</f>
        <v>57271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184</v>
      </c>
      <c r="B64" s="10" t="s">
        <v>191</v>
      </c>
      <c r="C64" s="10" t="s">
        <v>192</v>
      </c>
      <c r="D64" s="11">
        <f>D65</f>
        <v>145330</v>
      </c>
      <c r="E64" s="11">
        <f>E65</f>
        <v>52330</v>
      </c>
      <c r="F64" s="11">
        <f>G64+H64</f>
        <v>57271</v>
      </c>
      <c r="G64" s="11">
        <f>G65</f>
        <v>0</v>
      </c>
      <c r="H64" s="11">
        <f>H65</f>
        <v>57271</v>
      </c>
      <c r="I64" s="11">
        <f>I65</f>
        <v>57271</v>
      </c>
      <c r="J64" s="11">
        <f>J65</f>
        <v>0</v>
      </c>
      <c r="K64" s="11">
        <f>F64-I64-J64</f>
        <v>0</v>
      </c>
    </row>
    <row r="65" spans="1:12" s="6" customFormat="1" ht="96" x14ac:dyDescent="0.25">
      <c r="A65" s="10" t="s">
        <v>230</v>
      </c>
      <c r="B65" s="10" t="s">
        <v>194</v>
      </c>
      <c r="C65" s="10" t="s">
        <v>195</v>
      </c>
      <c r="D65" s="11">
        <f>+D66+D67</f>
        <v>145330</v>
      </c>
      <c r="E65" s="11">
        <f>+E66+E67</f>
        <v>52330</v>
      </c>
      <c r="F65" s="11">
        <f>G65+H65</f>
        <v>57271</v>
      </c>
      <c r="G65" s="11">
        <f>+G66+G67</f>
        <v>0</v>
      </c>
      <c r="H65" s="11">
        <f>+H66+H67</f>
        <v>57271</v>
      </c>
      <c r="I65" s="11">
        <f>+I66+I67</f>
        <v>57271</v>
      </c>
      <c r="J65" s="11">
        <f>+J66+J67</f>
        <v>0</v>
      </c>
      <c r="K65" s="11">
        <f>F65-I65-J65</f>
        <v>0</v>
      </c>
    </row>
    <row r="66" spans="1:12" s="6" customFormat="1" ht="43.5" x14ac:dyDescent="0.25">
      <c r="A66" s="10" t="s">
        <v>231</v>
      </c>
      <c r="B66" s="10" t="s">
        <v>197</v>
      </c>
      <c r="C66" s="10" t="s">
        <v>198</v>
      </c>
      <c r="D66" s="11">
        <v>81330</v>
      </c>
      <c r="E66" s="11">
        <v>36330</v>
      </c>
      <c r="F66" s="11">
        <f>G66+H66</f>
        <v>41308</v>
      </c>
      <c r="G66" s="11">
        <v>0</v>
      </c>
      <c r="H66" s="11">
        <v>41308</v>
      </c>
      <c r="I66" s="11">
        <v>41308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232</v>
      </c>
      <c r="B67" s="10" t="s">
        <v>200</v>
      </c>
      <c r="C67" s="10" t="s">
        <v>201</v>
      </c>
      <c r="D67" s="11">
        <v>64000</v>
      </c>
      <c r="E67" s="11">
        <v>16000</v>
      </c>
      <c r="F67" s="11">
        <f>G67+H67</f>
        <v>15963</v>
      </c>
      <c r="G67" s="11">
        <v>0</v>
      </c>
      <c r="H67" s="11">
        <v>15963</v>
      </c>
      <c r="I67" s="11">
        <v>15963</v>
      </c>
      <c r="J67" s="11">
        <v>0</v>
      </c>
      <c r="K67" s="11">
        <f>F67-I67-J67</f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25">
      <c r="A69" s="13" t="s">
        <v>202</v>
      </c>
      <c r="B69" s="13"/>
      <c r="C69" s="13"/>
      <c r="D69" s="13"/>
      <c r="E69" s="13"/>
      <c r="F69" s="13"/>
      <c r="G69" s="13"/>
      <c r="H69" s="13"/>
      <c r="I69" s="13" t="s">
        <v>204</v>
      </c>
      <c r="J69" s="13"/>
      <c r="K69" s="13"/>
      <c r="L69" s="13"/>
    </row>
    <row r="70" spans="1:12" x14ac:dyDescent="0.25">
      <c r="A70" s="3" t="s">
        <v>203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2">
    <mergeCell ref="A69:D69"/>
    <mergeCell ref="A70:D70"/>
    <mergeCell ref="E69:H69"/>
    <mergeCell ref="E70:H70"/>
    <mergeCell ref="I69:L69"/>
    <mergeCell ref="I70:L7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8A7CE-1C4A-472B-AE50-2C0B8A993913}">
  <dimension ref="A1:T4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234</v>
      </c>
      <c r="C11" s="10" t="s">
        <v>21</v>
      </c>
      <c r="D11" s="11">
        <f>D12+D17</f>
        <v>411000</v>
      </c>
      <c r="E11" s="11">
        <f>E12+E17</f>
        <v>100000</v>
      </c>
      <c r="F11" s="11">
        <f>G11+H11</f>
        <v>51690</v>
      </c>
      <c r="G11" s="11">
        <f>G12+G17</f>
        <v>0</v>
      </c>
      <c r="H11" s="11">
        <f>H12+H17</f>
        <v>51690</v>
      </c>
      <c r="I11" s="11">
        <f>I12+I17</f>
        <v>51690</v>
      </c>
      <c r="J11" s="11">
        <f>J12+J17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411000</v>
      </c>
      <c r="E12" s="11">
        <f>+E13</f>
        <v>100000</v>
      </c>
      <c r="F12" s="11">
        <f>G12+H12</f>
        <v>51000</v>
      </c>
      <c r="G12" s="11">
        <f>+G13</f>
        <v>0</v>
      </c>
      <c r="H12" s="11">
        <f>+H13</f>
        <v>51000</v>
      </c>
      <c r="I12" s="11">
        <f>+I13</f>
        <v>51000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235</v>
      </c>
      <c r="B13" s="10" t="s">
        <v>125</v>
      </c>
      <c r="C13" s="10" t="s">
        <v>126</v>
      </c>
      <c r="D13" s="11">
        <f>+D14</f>
        <v>411000</v>
      </c>
      <c r="E13" s="11">
        <f>+E14</f>
        <v>100000</v>
      </c>
      <c r="F13" s="11">
        <f>G13+H13</f>
        <v>51000</v>
      </c>
      <c r="G13" s="11">
        <f>+G14</f>
        <v>0</v>
      </c>
      <c r="H13" s="11">
        <f>+H14</f>
        <v>51000</v>
      </c>
      <c r="I13" s="11">
        <f>+I14</f>
        <v>51000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207</v>
      </c>
      <c r="B14" s="10" t="s">
        <v>143</v>
      </c>
      <c r="C14" s="10" t="s">
        <v>144</v>
      </c>
      <c r="D14" s="11">
        <f>+D15</f>
        <v>411000</v>
      </c>
      <c r="E14" s="11">
        <f>+E15</f>
        <v>100000</v>
      </c>
      <c r="F14" s="11">
        <f>G14+H14</f>
        <v>51000</v>
      </c>
      <c r="G14" s="11">
        <f>+G15</f>
        <v>0</v>
      </c>
      <c r="H14" s="11">
        <f>+H15</f>
        <v>51000</v>
      </c>
      <c r="I14" s="11">
        <f>+I15</f>
        <v>51000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236</v>
      </c>
      <c r="B15" s="10" t="s">
        <v>227</v>
      </c>
      <c r="C15" s="10" t="s">
        <v>228</v>
      </c>
      <c r="D15" s="11">
        <f>+D16</f>
        <v>411000</v>
      </c>
      <c r="E15" s="11">
        <f>+E16</f>
        <v>100000</v>
      </c>
      <c r="F15" s="11">
        <f>G15+H15</f>
        <v>51000</v>
      </c>
      <c r="G15" s="11">
        <f>+G16</f>
        <v>0</v>
      </c>
      <c r="H15" s="11">
        <f>+H16</f>
        <v>51000</v>
      </c>
      <c r="I15" s="11">
        <f>+I16</f>
        <v>51000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237</v>
      </c>
      <c r="B16" s="10" t="s">
        <v>176</v>
      </c>
      <c r="C16" s="10" t="s">
        <v>177</v>
      </c>
      <c r="D16" s="11">
        <v>411000</v>
      </c>
      <c r="E16" s="11">
        <v>100000</v>
      </c>
      <c r="F16" s="11">
        <f>G16+H16</f>
        <v>51000</v>
      </c>
      <c r="G16" s="11">
        <v>0</v>
      </c>
      <c r="H16" s="11">
        <v>51000</v>
      </c>
      <c r="I16" s="11">
        <v>51000</v>
      </c>
      <c r="J16" s="11">
        <v>0</v>
      </c>
      <c r="K16" s="11">
        <f>F16-I16-J16</f>
        <v>0</v>
      </c>
    </row>
    <row r="17" spans="1:12" s="6" customFormat="1" x14ac:dyDescent="0.25">
      <c r="A17" s="10" t="s">
        <v>209</v>
      </c>
      <c r="B17" s="10" t="s">
        <v>179</v>
      </c>
      <c r="C17" s="10" t="s">
        <v>180</v>
      </c>
      <c r="D17" s="11">
        <f>D18</f>
        <v>0</v>
      </c>
      <c r="E17" s="11">
        <f>E18</f>
        <v>0</v>
      </c>
      <c r="F17" s="11">
        <f>G17+H17</f>
        <v>690</v>
      </c>
      <c r="G17" s="11">
        <f>G18</f>
        <v>0</v>
      </c>
      <c r="H17" s="11">
        <f>H18</f>
        <v>690</v>
      </c>
      <c r="I17" s="11">
        <f>I18</f>
        <v>690</v>
      </c>
      <c r="J17" s="11">
        <f>J18</f>
        <v>0</v>
      </c>
      <c r="K17" s="11">
        <f>F17-I17-J17</f>
        <v>0</v>
      </c>
    </row>
    <row r="18" spans="1:12" s="6" customFormat="1" ht="33" x14ac:dyDescent="0.25">
      <c r="A18" s="10" t="s">
        <v>55</v>
      </c>
      <c r="B18" s="10" t="s">
        <v>182</v>
      </c>
      <c r="C18" s="10" t="s">
        <v>183</v>
      </c>
      <c r="D18" s="11">
        <f>D19</f>
        <v>0</v>
      </c>
      <c r="E18" s="11">
        <f>E19</f>
        <v>0</v>
      </c>
      <c r="F18" s="11">
        <f>G18+H18</f>
        <v>690</v>
      </c>
      <c r="G18" s="11">
        <f>G19</f>
        <v>0</v>
      </c>
      <c r="H18" s="11">
        <f>H19</f>
        <v>690</v>
      </c>
      <c r="I18" s="11">
        <f>I19</f>
        <v>690</v>
      </c>
      <c r="J18" s="11">
        <f>J19</f>
        <v>0</v>
      </c>
      <c r="K18" s="11">
        <f>F18-I18-J18</f>
        <v>0</v>
      </c>
    </row>
    <row r="19" spans="1:12" s="6" customFormat="1" ht="22.5" x14ac:dyDescent="0.25">
      <c r="A19" s="10" t="s">
        <v>58</v>
      </c>
      <c r="B19" s="10" t="s">
        <v>185</v>
      </c>
      <c r="C19" s="10" t="s">
        <v>186</v>
      </c>
      <c r="D19" s="11">
        <v>0</v>
      </c>
      <c r="E19" s="11">
        <v>0</v>
      </c>
      <c r="F19" s="11">
        <f>G19+H19</f>
        <v>690</v>
      </c>
      <c r="G19" s="11">
        <v>0</v>
      </c>
      <c r="H19" s="11">
        <v>690</v>
      </c>
      <c r="I19" s="11">
        <v>690</v>
      </c>
      <c r="J19" s="11">
        <v>0</v>
      </c>
      <c r="K19" s="11">
        <f>F19-I19-J19</f>
        <v>0</v>
      </c>
    </row>
    <row r="20" spans="1:12" s="6" customFormat="1" x14ac:dyDescent="0.25">
      <c r="A20" s="8"/>
      <c r="B20" s="8"/>
      <c r="C20" s="8"/>
      <c r="D20" s="9"/>
      <c r="E20" s="9"/>
      <c r="F20" s="9"/>
      <c r="G20" s="9"/>
      <c r="H20" s="9"/>
      <c r="I20" s="9"/>
      <c r="J20" s="9"/>
      <c r="K20" s="9"/>
    </row>
    <row r="21" spans="1:12" x14ac:dyDescent="0.25">
      <c r="A21" s="13" t="s">
        <v>202</v>
      </c>
      <c r="B21" s="13"/>
      <c r="C21" s="13"/>
      <c r="D21" s="13"/>
      <c r="E21" s="13"/>
      <c r="F21" s="13"/>
      <c r="G21" s="13"/>
      <c r="H21" s="13"/>
      <c r="I21" s="13" t="s">
        <v>204</v>
      </c>
      <c r="J21" s="13"/>
      <c r="K21" s="13"/>
      <c r="L21" s="13"/>
    </row>
    <row r="22" spans="1:12" x14ac:dyDescent="0.25">
      <c r="A22" s="3" t="s">
        <v>203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41" spans="1:20" x14ac:dyDescent="0.25">
      <c r="A41" s="12"/>
      <c r="B41" s="12"/>
      <c r="C41" s="12"/>
      <c r="D41" s="12"/>
      <c r="I41" s="12"/>
      <c r="J41" s="12"/>
      <c r="K41" s="12"/>
      <c r="L41" s="12"/>
      <c r="Q41" s="12"/>
      <c r="R41" s="12"/>
      <c r="S41" s="12"/>
      <c r="T41" s="12"/>
    </row>
  </sheetData>
  <mergeCells count="22">
    <mergeCell ref="A21:D21"/>
    <mergeCell ref="A22:D22"/>
    <mergeCell ref="E21:H21"/>
    <mergeCell ref="E22:H22"/>
    <mergeCell ref="I21:L21"/>
    <mergeCell ref="I22:L2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2022-05-16T06:46:09Z</dcterms:created>
  <dcterms:modified xsi:type="dcterms:W3CDTF">2022-05-16T06:46:28Z</dcterms:modified>
</cp:coreProperties>
</file>